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irotaka\Desktop\temp\"/>
    </mc:Choice>
  </mc:AlternateContent>
  <xr:revisionPtr revIDLastSave="0" documentId="8_{936B5E36-9A25-4BE6-ABAC-0822F7CDB667}" xr6:coauthVersionLast="47" xr6:coauthVersionMax="47" xr10:uidLastSave="{00000000-0000-0000-0000-000000000000}"/>
  <bookViews>
    <workbookView xWindow="4425" yWindow="2235" windowWidth="20325" windowHeight="8955" xr2:uid="{00000000-000D-0000-FFFF-FFFF00000000}"/>
  </bookViews>
  <sheets>
    <sheet name="ギア比" sheetId="4" r:id="rId1"/>
    <sheet name="ギア比グラフ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4" l="1"/>
  <c r="H3" i="4"/>
  <c r="I3" i="4"/>
  <c r="J3" i="4"/>
  <c r="K3" i="4"/>
  <c r="L3" i="4"/>
  <c r="M3" i="4"/>
  <c r="C9" i="4"/>
  <c r="C11" i="4" s="1"/>
  <c r="C16" i="4"/>
  <c r="M8" i="4" l="1"/>
  <c r="L16" i="4"/>
  <c r="K7" i="4"/>
  <c r="H18" i="4"/>
  <c r="J19" i="4"/>
  <c r="I6" i="4"/>
  <c r="M84" i="4"/>
  <c r="K83" i="4"/>
  <c r="I82" i="4"/>
  <c r="M80" i="4"/>
  <c r="K79" i="4"/>
  <c r="I78" i="4"/>
  <c r="M76" i="4"/>
  <c r="K75" i="4"/>
  <c r="I74" i="4"/>
  <c r="M72" i="4"/>
  <c r="K71" i="4"/>
  <c r="I70" i="4"/>
  <c r="M68" i="4"/>
  <c r="K67" i="4"/>
  <c r="I66" i="4"/>
  <c r="M64" i="4"/>
  <c r="K63" i="4"/>
  <c r="I62" i="4"/>
  <c r="M60" i="4"/>
  <c r="K59" i="4"/>
  <c r="I58" i="4"/>
  <c r="M56" i="4"/>
  <c r="K55" i="4"/>
  <c r="I54" i="4"/>
  <c r="M52" i="4"/>
  <c r="K51" i="4"/>
  <c r="I50" i="4"/>
  <c r="M48" i="4"/>
  <c r="K47" i="4"/>
  <c r="I46" i="4"/>
  <c r="M44" i="4"/>
  <c r="K43" i="4"/>
  <c r="I42" i="4"/>
  <c r="M40" i="4"/>
  <c r="K39" i="4"/>
  <c r="I38" i="4"/>
  <c r="M36" i="4"/>
  <c r="K35" i="4"/>
  <c r="I34" i="4"/>
  <c r="M32" i="4"/>
  <c r="K31" i="4"/>
  <c r="I30" i="4"/>
  <c r="M28" i="4"/>
  <c r="K27" i="4"/>
  <c r="I26" i="4"/>
  <c r="M24" i="4"/>
  <c r="K23" i="4"/>
  <c r="I22" i="4"/>
  <c r="M20" i="4"/>
  <c r="K19" i="4"/>
  <c r="I18" i="4"/>
  <c r="M16" i="4"/>
  <c r="L15" i="4"/>
  <c r="J14" i="4"/>
  <c r="H13" i="4"/>
  <c r="L7" i="4"/>
  <c r="J6" i="4"/>
  <c r="H85" i="4"/>
  <c r="L83" i="4"/>
  <c r="J82" i="4"/>
  <c r="H81" i="4"/>
  <c r="L79" i="4"/>
  <c r="J78" i="4"/>
  <c r="H77" i="4"/>
  <c r="L75" i="4"/>
  <c r="J74" i="4"/>
  <c r="H73" i="4"/>
  <c r="L71" i="4"/>
  <c r="J70" i="4"/>
  <c r="H69" i="4"/>
  <c r="L67" i="4"/>
  <c r="J66" i="4"/>
  <c r="H65" i="4"/>
  <c r="L63" i="4"/>
  <c r="J62" i="4"/>
  <c r="H61" i="4"/>
  <c r="L59" i="4"/>
  <c r="J58" i="4"/>
  <c r="H57" i="4"/>
  <c r="L55" i="4"/>
  <c r="J54" i="4"/>
  <c r="H53" i="4"/>
  <c r="L51" i="4"/>
  <c r="J50" i="4"/>
  <c r="H49" i="4"/>
  <c r="L47" i="4"/>
  <c r="J46" i="4"/>
  <c r="H45" i="4"/>
  <c r="L43" i="4"/>
  <c r="J42" i="4"/>
  <c r="H41" i="4"/>
  <c r="L39" i="4"/>
  <c r="J38" i="4"/>
  <c r="H37" i="4"/>
  <c r="L35" i="4"/>
  <c r="J34" i="4"/>
  <c r="H33" i="4"/>
  <c r="L31" i="4"/>
  <c r="J30" i="4"/>
  <c r="H29" i="4"/>
  <c r="L27" i="4"/>
  <c r="J26" i="4"/>
  <c r="H25" i="4"/>
  <c r="L23" i="4"/>
  <c r="J22" i="4"/>
  <c r="H21" i="4"/>
  <c r="L19" i="4"/>
  <c r="J18" i="4"/>
  <c r="H17" i="4"/>
  <c r="M15" i="4"/>
  <c r="K14" i="4"/>
  <c r="I13" i="4"/>
  <c r="H9" i="4"/>
  <c r="M7" i="4"/>
  <c r="K6" i="4"/>
  <c r="I85" i="4"/>
  <c r="M83" i="4"/>
  <c r="K82" i="4"/>
  <c r="I81" i="4"/>
  <c r="M79" i="4"/>
  <c r="K78" i="4"/>
  <c r="I77" i="4"/>
  <c r="M75" i="4"/>
  <c r="K74" i="4"/>
  <c r="I73" i="4"/>
  <c r="M71" i="4"/>
  <c r="K70" i="4"/>
  <c r="I69" i="4"/>
  <c r="M67" i="4"/>
  <c r="K66" i="4"/>
  <c r="I65" i="4"/>
  <c r="M63" i="4"/>
  <c r="K62" i="4"/>
  <c r="I61" i="4"/>
  <c r="M59" i="4"/>
  <c r="K58" i="4"/>
  <c r="I57" i="4"/>
  <c r="M55" i="4"/>
  <c r="K54" i="4"/>
  <c r="I53" i="4"/>
  <c r="M51" i="4"/>
  <c r="K50" i="4"/>
  <c r="I49" i="4"/>
  <c r="M47" i="4"/>
  <c r="K46" i="4"/>
  <c r="I45" i="4"/>
  <c r="M43" i="4"/>
  <c r="K42" i="4"/>
  <c r="I41" i="4"/>
  <c r="M39" i="4"/>
  <c r="K38" i="4"/>
  <c r="I37" i="4"/>
  <c r="M35" i="4"/>
  <c r="K34" i="4"/>
  <c r="I33" i="4"/>
  <c r="M31" i="4"/>
  <c r="K30" i="4"/>
  <c r="I29" i="4"/>
  <c r="M27" i="4"/>
  <c r="K26" i="4"/>
  <c r="I25" i="4"/>
  <c r="M23" i="4"/>
  <c r="K22" i="4"/>
  <c r="I21" i="4"/>
  <c r="M19" i="4"/>
  <c r="K18" i="4"/>
  <c r="I17" i="4"/>
  <c r="H8" i="4"/>
  <c r="J85" i="4"/>
  <c r="L82" i="4"/>
  <c r="H80" i="4"/>
  <c r="J77" i="4"/>
  <c r="H76" i="4"/>
  <c r="J73" i="4"/>
  <c r="H72" i="4"/>
  <c r="J69" i="4"/>
  <c r="L66" i="4"/>
  <c r="H64" i="4"/>
  <c r="J61" i="4"/>
  <c r="H60" i="4"/>
  <c r="J57" i="4"/>
  <c r="L54" i="4"/>
  <c r="H52" i="4"/>
  <c r="J49" i="4"/>
  <c r="L46" i="4"/>
  <c r="H44" i="4"/>
  <c r="J41" i="4"/>
  <c r="L38" i="4"/>
  <c r="H36" i="4"/>
  <c r="H32" i="4"/>
  <c r="H28" i="4"/>
  <c r="J25" i="4"/>
  <c r="L22" i="4"/>
  <c r="H20" i="4"/>
  <c r="J17" i="4"/>
  <c r="M14" i="4"/>
  <c r="J9" i="4"/>
  <c r="I8" i="4"/>
  <c r="M82" i="4"/>
  <c r="M66" i="4"/>
  <c r="K37" i="4"/>
  <c r="L14" i="4"/>
  <c r="J13" i="4"/>
  <c r="I9" i="4"/>
  <c r="L6" i="4"/>
  <c r="H84" i="4"/>
  <c r="J81" i="4"/>
  <c r="L78" i="4"/>
  <c r="L74" i="4"/>
  <c r="L70" i="4"/>
  <c r="H68" i="4"/>
  <c r="J65" i="4"/>
  <c r="L62" i="4"/>
  <c r="L58" i="4"/>
  <c r="H56" i="4"/>
  <c r="J53" i="4"/>
  <c r="L50" i="4"/>
  <c r="H48" i="4"/>
  <c r="J45" i="4"/>
  <c r="L42" i="4"/>
  <c r="H40" i="4"/>
  <c r="J37" i="4"/>
  <c r="L34" i="4"/>
  <c r="J33" i="4"/>
  <c r="L30" i="4"/>
  <c r="J29" i="4"/>
  <c r="L26" i="4"/>
  <c r="H24" i="4"/>
  <c r="J21" i="4"/>
  <c r="L18" i="4"/>
  <c r="H16" i="4"/>
  <c r="K13" i="4"/>
  <c r="M6" i="4"/>
  <c r="K85" i="4"/>
  <c r="I84" i="4"/>
  <c r="K81" i="4"/>
  <c r="I80" i="4"/>
  <c r="M78" i="4"/>
  <c r="K77" i="4"/>
  <c r="I76" i="4"/>
  <c r="M74" i="4"/>
  <c r="K73" i="4"/>
  <c r="I72" i="4"/>
  <c r="M70" i="4"/>
  <c r="K69" i="4"/>
  <c r="I68" i="4"/>
  <c r="K65" i="4"/>
  <c r="I64" i="4"/>
  <c r="M62" i="4"/>
  <c r="K61" i="4"/>
  <c r="I60" i="4"/>
  <c r="M58" i="4"/>
  <c r="K57" i="4"/>
  <c r="I56" i="4"/>
  <c r="M54" i="4"/>
  <c r="K53" i="4"/>
  <c r="I52" i="4"/>
  <c r="M50" i="4"/>
  <c r="K49" i="4"/>
  <c r="I48" i="4"/>
  <c r="M46" i="4"/>
  <c r="K45" i="4"/>
  <c r="I44" i="4"/>
  <c r="M42" i="4"/>
  <c r="K41" i="4"/>
  <c r="I40" i="4"/>
  <c r="M38" i="4"/>
  <c r="I36" i="4"/>
  <c r="M34" i="4"/>
  <c r="K33" i="4"/>
  <c r="I32" i="4"/>
  <c r="M30" i="4"/>
  <c r="K29" i="4"/>
  <c r="I28" i="4"/>
  <c r="M26" i="4"/>
  <c r="K25" i="4"/>
  <c r="I24" i="4"/>
  <c r="M22" i="4"/>
  <c r="K21" i="4"/>
  <c r="I20" i="4"/>
  <c r="M18" i="4"/>
  <c r="K17" i="4"/>
  <c r="I16" i="4"/>
  <c r="H15" i="4"/>
  <c r="L13" i="4"/>
  <c r="K9" i="4"/>
  <c r="J8" i="4"/>
  <c r="H7" i="4"/>
  <c r="H67" i="4"/>
  <c r="L85" i="4"/>
  <c r="J84" i="4"/>
  <c r="H83" i="4"/>
  <c r="L81" i="4"/>
  <c r="J80" i="4"/>
  <c r="H79" i="4"/>
  <c r="L77" i="4"/>
  <c r="J76" i="4"/>
  <c r="H75" i="4"/>
  <c r="L73" i="4"/>
  <c r="J72" i="4"/>
  <c r="H71" i="4"/>
  <c r="L69" i="4"/>
  <c r="J68" i="4"/>
  <c r="L65" i="4"/>
  <c r="J64" i="4"/>
  <c r="H63" i="4"/>
  <c r="L61" i="4"/>
  <c r="J60" i="4"/>
  <c r="H59" i="4"/>
  <c r="L57" i="4"/>
  <c r="J56" i="4"/>
  <c r="H55" i="4"/>
  <c r="L53" i="4"/>
  <c r="J52" i="4"/>
  <c r="H51" i="4"/>
  <c r="L49" i="4"/>
  <c r="J48" i="4"/>
  <c r="H47" i="4"/>
  <c r="L45" i="4"/>
  <c r="J44" i="4"/>
  <c r="H43" i="4"/>
  <c r="L41" i="4"/>
  <c r="J40" i="4"/>
  <c r="H39" i="4"/>
  <c r="L37" i="4"/>
  <c r="J36" i="4"/>
  <c r="H35" i="4"/>
  <c r="L33" i="4"/>
  <c r="J32" i="4"/>
  <c r="H31" i="4"/>
  <c r="L29" i="4"/>
  <c r="J28" i="4"/>
  <c r="H27" i="4"/>
  <c r="L25" i="4"/>
  <c r="J24" i="4"/>
  <c r="H23" i="4"/>
  <c r="L21" i="4"/>
  <c r="J20" i="4"/>
  <c r="H19" i="4"/>
  <c r="L17" i="4"/>
  <c r="J16" i="4"/>
  <c r="I15" i="4"/>
  <c r="M13" i="4"/>
  <c r="L9" i="4"/>
  <c r="K8" i="4"/>
  <c r="I7" i="4"/>
  <c r="I55" i="4"/>
  <c r="J7" i="4"/>
  <c r="M85" i="4"/>
  <c r="K84" i="4"/>
  <c r="I83" i="4"/>
  <c r="M81" i="4"/>
  <c r="K80" i="4"/>
  <c r="I79" i="4"/>
  <c r="M77" i="4"/>
  <c r="K76" i="4"/>
  <c r="I75" i="4"/>
  <c r="M73" i="4"/>
  <c r="K72" i="4"/>
  <c r="I71" i="4"/>
  <c r="M69" i="4"/>
  <c r="K68" i="4"/>
  <c r="I67" i="4"/>
  <c r="M65" i="4"/>
  <c r="K64" i="4"/>
  <c r="I63" i="4"/>
  <c r="M61" i="4"/>
  <c r="K60" i="4"/>
  <c r="I59" i="4"/>
  <c r="M57" i="4"/>
  <c r="K56" i="4"/>
  <c r="M53" i="4"/>
  <c r="K52" i="4"/>
  <c r="I51" i="4"/>
  <c r="M49" i="4"/>
  <c r="K48" i="4"/>
  <c r="I47" i="4"/>
  <c r="M45" i="4"/>
  <c r="K44" i="4"/>
  <c r="I43" i="4"/>
  <c r="M41" i="4"/>
  <c r="K40" i="4"/>
  <c r="I39" i="4"/>
  <c r="M37" i="4"/>
  <c r="K36" i="4"/>
  <c r="I35" i="4"/>
  <c r="M33" i="4"/>
  <c r="K32" i="4"/>
  <c r="I31" i="4"/>
  <c r="M29" i="4"/>
  <c r="K28" i="4"/>
  <c r="I27" i="4"/>
  <c r="M25" i="4"/>
  <c r="K24" i="4"/>
  <c r="I23" i="4"/>
  <c r="M21" i="4"/>
  <c r="K20" i="4"/>
  <c r="I19" i="4"/>
  <c r="M17" i="4"/>
  <c r="K16" i="4"/>
  <c r="J15" i="4"/>
  <c r="H14" i="4"/>
  <c r="M9" i="4"/>
  <c r="L8" i="4"/>
  <c r="L84" i="4"/>
  <c r="J83" i="4"/>
  <c r="H82" i="4"/>
  <c r="L80" i="4"/>
  <c r="J79" i="4"/>
  <c r="H78" i="4"/>
  <c r="L76" i="4"/>
  <c r="J75" i="4"/>
  <c r="H74" i="4"/>
  <c r="L72" i="4"/>
  <c r="J71" i="4"/>
  <c r="H70" i="4"/>
  <c r="L68" i="4"/>
  <c r="J67" i="4"/>
  <c r="H66" i="4"/>
  <c r="L64" i="4"/>
  <c r="J63" i="4"/>
  <c r="H62" i="4"/>
  <c r="L60" i="4"/>
  <c r="J59" i="4"/>
  <c r="H58" i="4"/>
  <c r="L56" i="4"/>
  <c r="J55" i="4"/>
  <c r="H54" i="4"/>
  <c r="L52" i="4"/>
  <c r="J51" i="4"/>
  <c r="H50" i="4"/>
  <c r="L48" i="4"/>
  <c r="J47" i="4"/>
  <c r="H46" i="4"/>
  <c r="L44" i="4"/>
  <c r="J43" i="4"/>
  <c r="H42" i="4"/>
  <c r="L40" i="4"/>
  <c r="J39" i="4"/>
  <c r="H38" i="4"/>
  <c r="L36" i="4"/>
  <c r="J35" i="4"/>
  <c r="H34" i="4"/>
  <c r="L32" i="4"/>
  <c r="J31" i="4"/>
  <c r="H30" i="4"/>
  <c r="L28" i="4"/>
  <c r="J27" i="4"/>
  <c r="H26" i="4"/>
  <c r="L24" i="4"/>
  <c r="J23" i="4"/>
  <c r="H22" i="4"/>
  <c r="L20" i="4"/>
  <c r="K15" i="4"/>
  <c r="I14" i="4"/>
</calcChain>
</file>

<file path=xl/sharedStrings.xml><?xml version="1.0" encoding="utf-8"?>
<sst xmlns="http://schemas.openxmlformats.org/spreadsheetml/2006/main" count="43" uniqueCount="41">
  <si>
    <t>回転数(rpm) = (V × (g(n) ×f )/ R × 1000 / 60</t>
    <rPh sb="0" eb="3">
      <t>カイテンスウ</t>
    </rPh>
    <phoneticPr fontId="3"/>
  </si>
  <si>
    <t>速度V(km/h)　=　( rpm / (g(n)×ｆ） ) × R ×60 / 1000</t>
    <rPh sb="0" eb="2">
      <t>ソクド</t>
    </rPh>
    <phoneticPr fontId="3"/>
  </si>
  <si>
    <t>ファイナル</t>
    <phoneticPr fontId="3"/>
  </si>
  <si>
    <t>f</t>
    <phoneticPr fontId="3"/>
  </si>
  <si>
    <t>g(6)</t>
    <phoneticPr fontId="3"/>
  </si>
  <si>
    <t>g(5)</t>
    <phoneticPr fontId="3"/>
  </si>
  <si>
    <t>g(4)</t>
    <phoneticPr fontId="3"/>
  </si>
  <si>
    <t>g(3)</t>
    <phoneticPr fontId="3"/>
  </si>
  <si>
    <t>g(2)</t>
    <phoneticPr fontId="3"/>
  </si>
  <si>
    <t>変速比</t>
    <rPh sb="0" eb="2">
      <t>ヘンソク</t>
    </rPh>
    <rPh sb="2" eb="3">
      <t>ヒ</t>
    </rPh>
    <phoneticPr fontId="3"/>
  </si>
  <si>
    <t>g(1)</t>
    <phoneticPr fontId="3"/>
  </si>
  <si>
    <t>ギア比</t>
    <rPh sb="2" eb="3">
      <t>ヒ</t>
    </rPh>
    <phoneticPr fontId="3"/>
  </si>
  <si>
    <t>一速あたり仮想分担</t>
    <rPh sb="0" eb="2">
      <t>イッソク</t>
    </rPh>
    <rPh sb="5" eb="7">
      <t>カソウ</t>
    </rPh>
    <rPh sb="7" eb="9">
      <t>ブンタン</t>
    </rPh>
    <phoneticPr fontId="3"/>
  </si>
  <si>
    <t>CVT定数</t>
    <rPh sb="3" eb="5">
      <t>テイスウ</t>
    </rPh>
    <phoneticPr fontId="3"/>
  </si>
  <si>
    <t>CVT最小ギア</t>
    <rPh sb="3" eb="5">
      <t>サイショウ</t>
    </rPh>
    <phoneticPr fontId="3"/>
  </si>
  <si>
    <t>-</t>
    <phoneticPr fontId="3"/>
  </si>
  <si>
    <t>CVT最大ギア</t>
    <rPh sb="3" eb="5">
      <t>サイダイ</t>
    </rPh>
    <phoneticPr fontId="3"/>
  </si>
  <si>
    <t>CVT</t>
    <phoneticPr fontId="3"/>
  </si>
  <si>
    <t>*CVTではない場合、-を入力</t>
    <rPh sb="8" eb="10">
      <t>バアイ</t>
    </rPh>
    <rPh sb="13" eb="15">
      <t>ニュウリョク</t>
    </rPh>
    <phoneticPr fontId="3"/>
  </si>
  <si>
    <t>6th</t>
    <phoneticPr fontId="3"/>
  </si>
  <si>
    <t>5th</t>
    <phoneticPr fontId="3"/>
  </si>
  <si>
    <t>4th</t>
    <phoneticPr fontId="3"/>
  </si>
  <si>
    <t>3rd</t>
    <phoneticPr fontId="3"/>
  </si>
  <si>
    <t>2nd</t>
    <phoneticPr fontId="3"/>
  </si>
  <si>
    <t>1st</t>
    <phoneticPr fontId="3"/>
  </si>
  <si>
    <t>ギアポジションと速度</t>
    <rPh sb="8" eb="10">
      <t>ソクド</t>
    </rPh>
    <phoneticPr fontId="3"/>
  </si>
  <si>
    <t>回転数(rpm)</t>
    <rPh sb="0" eb="3">
      <t>カイテンスウ</t>
    </rPh>
    <phoneticPr fontId="3"/>
  </si>
  <si>
    <t xml:space="preserve">タイヤ周径(m) = D×PI() </t>
    <rPh sb="3" eb="4">
      <t>シュウ</t>
    </rPh>
    <rPh sb="4" eb="5">
      <t>ケイ</t>
    </rPh>
    <phoneticPr fontId="3"/>
  </si>
  <si>
    <t>R(m)</t>
    <phoneticPr fontId="3"/>
  </si>
  <si>
    <t xml:space="preserve">タイヤ外径(m) = 2(w・ｒ/100) + 25.4i </t>
    <rPh sb="3" eb="4">
      <t>ガイ</t>
    </rPh>
    <rPh sb="4" eb="5">
      <t>ケイ</t>
    </rPh>
    <phoneticPr fontId="3"/>
  </si>
  <si>
    <t>D(m)</t>
    <phoneticPr fontId="3"/>
  </si>
  <si>
    <t>i</t>
    <phoneticPr fontId="3"/>
  </si>
  <si>
    <t>r</t>
    <phoneticPr fontId="3"/>
  </si>
  <si>
    <t>w</t>
    <phoneticPr fontId="3"/>
  </si>
  <si>
    <t>ギアポジションと回転数</t>
    <rPh sb="8" eb="11">
      <t>カイテンスウ</t>
    </rPh>
    <phoneticPr fontId="3"/>
  </si>
  <si>
    <t>速度(km/h)</t>
    <rPh sb="0" eb="2">
      <t>ソクド</t>
    </rPh>
    <phoneticPr fontId="3"/>
  </si>
  <si>
    <t>R インチ</t>
    <phoneticPr fontId="3"/>
  </si>
  <si>
    <t>/扁平率</t>
    <rPh sb="1" eb="3">
      <t>ヘンペイ</t>
    </rPh>
    <rPh sb="3" eb="4">
      <t>リツ</t>
    </rPh>
    <phoneticPr fontId="3"/>
  </si>
  <si>
    <t>断面層</t>
    <rPh sb="0" eb="2">
      <t>ダンメン</t>
    </rPh>
    <rPh sb="2" eb="3">
      <t>ソウ</t>
    </rPh>
    <phoneticPr fontId="3"/>
  </si>
  <si>
    <t>タイヤサイズ</t>
    <phoneticPr fontId="3"/>
  </si>
  <si>
    <t>レブリミット(rpm)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</si>
</sst>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.000_ "/>
    <numFmt numFmtId="178" formatCode="#&quot;th&quot;"/>
    <numFmt numFmtId="179" formatCode="#&quot;rd&quot;"/>
    <numFmt numFmtId="180" formatCode="#&quot;nd&quot;"/>
    <numFmt numFmtId="181" formatCode="#&quot;st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1" xfId="1" applyNumberFormat="1" applyBorder="1">
      <alignment vertical="center"/>
    </xf>
    <xf numFmtId="176" fontId="2" fillId="0" borderId="2" xfId="1" applyNumberFormat="1" applyBorder="1">
      <alignment vertical="center"/>
    </xf>
    <xf numFmtId="176" fontId="2" fillId="0" borderId="3" xfId="1" applyNumberFormat="1" applyBorder="1">
      <alignment vertical="center"/>
    </xf>
    <xf numFmtId="176" fontId="2" fillId="0" borderId="4" xfId="1" applyNumberFormat="1" applyBorder="1">
      <alignment vertical="center"/>
    </xf>
    <xf numFmtId="176" fontId="2" fillId="0" borderId="5" xfId="1" applyNumberFormat="1" applyBorder="1">
      <alignment vertical="center"/>
    </xf>
    <xf numFmtId="176" fontId="2" fillId="0" borderId="6" xfId="1" applyNumberFormat="1" applyBorder="1">
      <alignment vertical="center"/>
    </xf>
    <xf numFmtId="176" fontId="2" fillId="0" borderId="7" xfId="1" applyNumberFormat="1" applyBorder="1">
      <alignment vertical="center"/>
    </xf>
    <xf numFmtId="176" fontId="2" fillId="0" borderId="8" xfId="1" applyNumberFormat="1" applyBorder="1">
      <alignment vertical="center"/>
    </xf>
    <xf numFmtId="176" fontId="2" fillId="0" borderId="9" xfId="1" applyNumberFormat="1" applyBorder="1">
      <alignment vertical="center"/>
    </xf>
    <xf numFmtId="0" fontId="2" fillId="2" borderId="13" xfId="1" applyFill="1" applyBorder="1">
      <alignment vertical="center"/>
    </xf>
    <xf numFmtId="0" fontId="2" fillId="3" borderId="16" xfId="1" applyFill="1" applyBorder="1" applyAlignment="1">
      <alignment horizontal="center" vertical="center"/>
    </xf>
    <xf numFmtId="0" fontId="2" fillId="2" borderId="17" xfId="1" applyFill="1" applyBorder="1">
      <alignment vertical="center"/>
    </xf>
    <xf numFmtId="0" fontId="2" fillId="3" borderId="18" xfId="1" applyFill="1" applyBorder="1">
      <alignment vertical="center"/>
    </xf>
    <xf numFmtId="0" fontId="2" fillId="3" borderId="20" xfId="1" applyFill="1" applyBorder="1" applyAlignment="1">
      <alignment horizontal="center" vertical="center"/>
    </xf>
    <xf numFmtId="0" fontId="2" fillId="2" borderId="5" xfId="1" applyFill="1" applyBorder="1">
      <alignment vertical="center"/>
    </xf>
    <xf numFmtId="0" fontId="2" fillId="3" borderId="6" xfId="1" applyFill="1" applyBorder="1">
      <alignment vertical="center"/>
    </xf>
    <xf numFmtId="0" fontId="2" fillId="3" borderId="8" xfId="1" applyFill="1" applyBorder="1" applyAlignment="1">
      <alignment horizontal="center" vertical="center"/>
    </xf>
    <xf numFmtId="0" fontId="2" fillId="2" borderId="21" xfId="1" applyFill="1" applyBorder="1">
      <alignment vertical="center"/>
    </xf>
    <xf numFmtId="0" fontId="2" fillId="3" borderId="22" xfId="1" applyFill="1" applyBorder="1">
      <alignment vertical="center"/>
    </xf>
    <xf numFmtId="0" fontId="2" fillId="3" borderId="24" xfId="1" applyFill="1" applyBorder="1" applyAlignment="1">
      <alignment horizontal="center" vertical="center"/>
    </xf>
    <xf numFmtId="0" fontId="2" fillId="4" borderId="14" xfId="1" applyFill="1" applyBorder="1">
      <alignment vertical="center"/>
    </xf>
    <xf numFmtId="0" fontId="2" fillId="4" borderId="25" xfId="1" applyFill="1" applyBorder="1" applyAlignment="1">
      <alignment horizontal="center" vertical="center"/>
    </xf>
    <xf numFmtId="0" fontId="2" fillId="2" borderId="18" xfId="1" applyFill="1" applyBorder="1">
      <alignment vertical="center"/>
    </xf>
    <xf numFmtId="0" fontId="2" fillId="2" borderId="22" xfId="1" applyFill="1" applyBorder="1">
      <alignment vertical="center"/>
    </xf>
    <xf numFmtId="176" fontId="2" fillId="0" borderId="28" xfId="1" applyNumberFormat="1" applyBorder="1">
      <alignment vertical="center"/>
    </xf>
    <xf numFmtId="176" fontId="2" fillId="0" borderId="29" xfId="1" applyNumberFormat="1" applyBorder="1">
      <alignment vertical="center"/>
    </xf>
    <xf numFmtId="176" fontId="2" fillId="0" borderId="30" xfId="1" applyNumberFormat="1" applyBorder="1">
      <alignment vertical="center"/>
    </xf>
    <xf numFmtId="0" fontId="2" fillId="0" borderId="1" xfId="1" applyBorder="1">
      <alignment vertical="center"/>
    </xf>
    <xf numFmtId="0" fontId="2" fillId="0" borderId="2" xfId="1" applyBorder="1">
      <alignment vertical="center"/>
    </xf>
    <xf numFmtId="0" fontId="2" fillId="0" borderId="3" xfId="1" applyBorder="1">
      <alignment vertical="center"/>
    </xf>
    <xf numFmtId="0" fontId="2" fillId="0" borderId="31" xfId="1" applyBorder="1">
      <alignment vertical="center"/>
    </xf>
    <xf numFmtId="0" fontId="2" fillId="0" borderId="8" xfId="1" applyBorder="1">
      <alignment vertical="center"/>
    </xf>
    <xf numFmtId="0" fontId="2" fillId="4" borderId="1" xfId="1" applyFill="1" applyBorder="1">
      <alignment vertical="center"/>
    </xf>
    <xf numFmtId="0" fontId="2" fillId="4" borderId="2" xfId="1" applyFill="1" applyBorder="1">
      <alignment vertical="center"/>
    </xf>
    <xf numFmtId="0" fontId="2" fillId="4" borderId="42" xfId="1" applyFill="1" applyBorder="1">
      <alignment vertical="center"/>
    </xf>
    <xf numFmtId="0" fontId="2" fillId="0" borderId="9" xfId="1" applyBorder="1">
      <alignment vertical="center"/>
    </xf>
    <xf numFmtId="0" fontId="2" fillId="2" borderId="26" xfId="1" applyFill="1" applyBorder="1">
      <alignment vertical="center"/>
    </xf>
    <xf numFmtId="0" fontId="2" fillId="0" borderId="46" xfId="1" applyBorder="1" applyAlignment="1">
      <alignment vertical="center"/>
    </xf>
    <xf numFmtId="0" fontId="2" fillId="4" borderId="21" xfId="1" applyFill="1" applyBorder="1">
      <alignment vertical="center"/>
    </xf>
    <xf numFmtId="0" fontId="2" fillId="4" borderId="22" xfId="1" applyFill="1" applyBorder="1">
      <alignment vertical="center"/>
    </xf>
    <xf numFmtId="0" fontId="2" fillId="4" borderId="27" xfId="1" applyFill="1" applyBorder="1">
      <alignment vertical="center"/>
    </xf>
    <xf numFmtId="0" fontId="2" fillId="0" borderId="47" xfId="1" applyBorder="1">
      <alignment vertical="center"/>
    </xf>
    <xf numFmtId="0" fontId="2" fillId="0" borderId="48" xfId="1" applyBorder="1">
      <alignment vertical="center"/>
    </xf>
    <xf numFmtId="0" fontId="2" fillId="0" borderId="49" xfId="1" applyFill="1" applyBorder="1">
      <alignment vertical="center"/>
    </xf>
    <xf numFmtId="0" fontId="2" fillId="0" borderId="11" xfId="1" applyFill="1" applyBorder="1">
      <alignment vertical="center"/>
    </xf>
    <xf numFmtId="0" fontId="2" fillId="0" borderId="11" xfId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178" fontId="2" fillId="0" borderId="43" xfId="1" applyNumberFormat="1" applyBorder="1">
      <alignment vertical="center"/>
    </xf>
    <xf numFmtId="178" fontId="2" fillId="0" borderId="44" xfId="1" applyNumberFormat="1" applyBorder="1">
      <alignment vertical="center"/>
    </xf>
    <xf numFmtId="179" fontId="2" fillId="0" borderId="44" xfId="1" applyNumberFormat="1" applyBorder="1">
      <alignment vertical="center"/>
    </xf>
    <xf numFmtId="180" fontId="2" fillId="0" borderId="44" xfId="1" applyNumberFormat="1" applyBorder="1">
      <alignment vertical="center"/>
    </xf>
    <xf numFmtId="181" fontId="2" fillId="0" borderId="44" xfId="1" applyNumberFormat="1" applyBorder="1">
      <alignment vertical="center"/>
    </xf>
    <xf numFmtId="0" fontId="2" fillId="0" borderId="50" xfId="1" applyBorder="1">
      <alignment vertical="center"/>
    </xf>
    <xf numFmtId="176" fontId="2" fillId="0" borderId="6" xfId="1" applyNumberFormat="1" applyFill="1" applyBorder="1">
      <alignment vertical="center"/>
    </xf>
    <xf numFmtId="0" fontId="2" fillId="0" borderId="0" xfId="1" applyFill="1">
      <alignment vertical="center"/>
    </xf>
    <xf numFmtId="176" fontId="2" fillId="0" borderId="9" xfId="1" applyNumberFormat="1" applyFill="1" applyBorder="1">
      <alignment vertical="center"/>
    </xf>
    <xf numFmtId="176" fontId="2" fillId="0" borderId="7" xfId="1" applyNumberFormat="1" applyFill="1" applyBorder="1">
      <alignment vertical="center"/>
    </xf>
    <xf numFmtId="176" fontId="2" fillId="0" borderId="5" xfId="1" applyNumberFormat="1" applyFill="1" applyBorder="1">
      <alignment vertical="center"/>
    </xf>
    <xf numFmtId="176" fontId="2" fillId="0" borderId="8" xfId="1" applyNumberFormat="1" applyFill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0" borderId="45" xfId="1" applyBorder="1" applyAlignment="1">
      <alignment horizontal="center" vertical="center"/>
    </xf>
    <xf numFmtId="0" fontId="2" fillId="0" borderId="44" xfId="1" applyBorder="1" applyAlignment="1">
      <alignment horizontal="center" vertical="center"/>
    </xf>
    <xf numFmtId="0" fontId="2" fillId="0" borderId="43" xfId="1" applyBorder="1" applyAlignment="1">
      <alignment horizontal="center" vertical="center"/>
    </xf>
    <xf numFmtId="0" fontId="2" fillId="3" borderId="15" xfId="1" applyFill="1" applyBorder="1" applyAlignment="1">
      <alignment horizontal="center" vertical="center"/>
    </xf>
    <xf numFmtId="0" fontId="2" fillId="3" borderId="14" xfId="1" applyFill="1" applyBorder="1" applyAlignment="1">
      <alignment horizontal="center" vertical="center"/>
    </xf>
    <xf numFmtId="0" fontId="2" fillId="3" borderId="23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19" xfId="1" applyFill="1" applyBorder="1" applyAlignment="1">
      <alignment horizontal="center" vertical="center"/>
    </xf>
    <xf numFmtId="0" fontId="2" fillId="3" borderId="25" xfId="1" applyFill="1" applyBorder="1" applyAlignment="1">
      <alignment horizontal="center" vertical="center"/>
    </xf>
    <xf numFmtId="0" fontId="2" fillId="3" borderId="13" xfId="1" applyFill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4" borderId="14" xfId="1" applyFill="1" applyBorder="1" applyAlignment="1">
      <alignment horizontal="center" vertical="center"/>
    </xf>
    <xf numFmtId="0" fontId="2" fillId="4" borderId="13" xfId="1" applyFill="1" applyBorder="1" applyAlignment="1">
      <alignment horizontal="center" vertical="center"/>
    </xf>
    <xf numFmtId="0" fontId="2" fillId="5" borderId="25" xfId="1" applyFill="1" applyBorder="1" applyAlignment="1">
      <alignment horizontal="center" vertical="center"/>
    </xf>
    <xf numFmtId="0" fontId="2" fillId="5" borderId="14" xfId="1" applyFill="1" applyBorder="1" applyAlignment="1">
      <alignment horizontal="center" vertical="center"/>
    </xf>
    <xf numFmtId="0" fontId="2" fillId="4" borderId="27" xfId="1" applyFill="1" applyBorder="1" applyAlignment="1">
      <alignment horizontal="left" vertical="center"/>
    </xf>
    <xf numFmtId="0" fontId="2" fillId="4" borderId="22" xfId="1" applyFill="1" applyBorder="1" applyAlignment="1">
      <alignment horizontal="left" vertical="center"/>
    </xf>
    <xf numFmtId="0" fontId="2" fillId="4" borderId="21" xfId="1" applyFill="1" applyBorder="1" applyAlignment="1">
      <alignment horizontal="left" vertical="center"/>
    </xf>
    <xf numFmtId="177" fontId="2" fillId="4" borderId="34" xfId="1" applyNumberFormat="1" applyFill="1" applyBorder="1" applyAlignment="1">
      <alignment horizontal="center" vertical="center"/>
    </xf>
    <xf numFmtId="177" fontId="2" fillId="4" borderId="33" xfId="1" applyNumberFormat="1" applyFill="1" applyBorder="1" applyAlignment="1">
      <alignment horizontal="center" vertical="center"/>
    </xf>
    <xf numFmtId="177" fontId="2" fillId="4" borderId="32" xfId="1" applyNumberFormat="1" applyFill="1" applyBorder="1" applyAlignment="1">
      <alignment horizontal="center" vertical="center"/>
    </xf>
    <xf numFmtId="0" fontId="2" fillId="4" borderId="35" xfId="1" applyFill="1" applyBorder="1" applyAlignment="1">
      <alignment horizontal="center" vertical="center"/>
    </xf>
    <xf numFmtId="0" fontId="2" fillId="4" borderId="4" xfId="1" applyFill="1" applyBorder="1" applyAlignment="1">
      <alignment horizontal="center" vertical="center"/>
    </xf>
    <xf numFmtId="0" fontId="2" fillId="4" borderId="18" xfId="1" applyFill="1" applyBorder="1" applyAlignment="1">
      <alignment horizontal="center" vertical="center"/>
    </xf>
    <xf numFmtId="0" fontId="2" fillId="4" borderId="17" xfId="1" applyFill="1" applyBorder="1" applyAlignment="1">
      <alignment horizontal="center" vertical="center"/>
    </xf>
    <xf numFmtId="0" fontId="2" fillId="4" borderId="27" xfId="1" applyFill="1" applyBorder="1" applyAlignment="1">
      <alignment horizontal="center" vertical="center"/>
    </xf>
    <xf numFmtId="0" fontId="2" fillId="4" borderId="26" xfId="1" applyFill="1" applyBorder="1" applyAlignment="1">
      <alignment horizontal="center" vertical="center"/>
    </xf>
    <xf numFmtId="0" fontId="2" fillId="4" borderId="22" xfId="1" applyFill="1" applyBorder="1" applyAlignment="1">
      <alignment horizontal="center" vertical="center"/>
    </xf>
    <xf numFmtId="0" fontId="2" fillId="4" borderId="21" xfId="1" applyFill="1" applyBorder="1" applyAlignment="1">
      <alignment horizontal="center" vertical="center"/>
    </xf>
    <xf numFmtId="0" fontId="2" fillId="4" borderId="12" xfId="1" applyFill="1" applyBorder="1" applyAlignment="1">
      <alignment horizontal="left" vertical="center"/>
    </xf>
    <xf numFmtId="0" fontId="2" fillId="4" borderId="11" xfId="1" applyFill="1" applyBorder="1" applyAlignment="1">
      <alignment horizontal="left" vertical="center"/>
    </xf>
    <xf numFmtId="0" fontId="2" fillId="4" borderId="10" xfId="1" applyFill="1" applyBorder="1" applyAlignment="1">
      <alignment horizontal="left" vertical="center"/>
    </xf>
    <xf numFmtId="0" fontId="2" fillId="4" borderId="41" xfId="1" applyFill="1" applyBorder="1" applyAlignment="1">
      <alignment horizontal="left" vertical="center"/>
    </xf>
    <xf numFmtId="0" fontId="2" fillId="4" borderId="40" xfId="1" applyFill="1" applyBorder="1" applyAlignment="1">
      <alignment horizontal="left" vertical="center"/>
    </xf>
    <xf numFmtId="0" fontId="2" fillId="4" borderId="39" xfId="1" applyFill="1" applyBorder="1" applyAlignment="1">
      <alignment horizontal="left" vertical="center"/>
    </xf>
    <xf numFmtId="177" fontId="2" fillId="4" borderId="38" xfId="1" applyNumberFormat="1" applyFill="1" applyBorder="1" applyAlignment="1">
      <alignment horizontal="center" vertical="center"/>
    </xf>
    <xf numFmtId="177" fontId="2" fillId="4" borderId="37" xfId="1" applyNumberFormat="1" applyFill="1" applyBorder="1" applyAlignment="1">
      <alignment horizontal="center" vertical="center"/>
    </xf>
    <xf numFmtId="177" fontId="2" fillId="4" borderId="36" xfId="1" applyNumberForma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速度と回転数</a:t>
            </a:r>
          </a:p>
        </c:rich>
      </c:tx>
      <c:layout>
        <c:manualLayout>
          <c:xMode val="edge"/>
          <c:yMode val="edge"/>
          <c:x val="0.80465717981888762"/>
          <c:y val="1.775147928994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71798188874441E-2"/>
          <c:y val="9.072995779778005E-2"/>
          <c:w val="0.93402328589909445"/>
          <c:h val="0.78106659321567051"/>
        </c:manualLayout>
      </c:layout>
      <c:lineChart>
        <c:grouping val="standard"/>
        <c:varyColors val="0"/>
        <c:ser>
          <c:idx val="0"/>
          <c:order val="0"/>
          <c:tx>
            <c:strRef>
              <c:f>ギア比!$H$12</c:f>
              <c:strCache>
                <c:ptCount val="1"/>
                <c:pt idx="0">
                  <c:v>1st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ギア比!$G$13:$G$85</c:f>
              <c:numCache>
                <c:formatCode>#,##0_ </c:formatCode>
                <c:ptCount val="73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  <c:pt idx="6">
                  <c:v>1100</c:v>
                </c:pt>
                <c:pt idx="7">
                  <c:v>1200</c:v>
                </c:pt>
                <c:pt idx="8">
                  <c:v>1300</c:v>
                </c:pt>
                <c:pt idx="9">
                  <c:v>1400</c:v>
                </c:pt>
                <c:pt idx="10">
                  <c:v>1500</c:v>
                </c:pt>
                <c:pt idx="11">
                  <c:v>1600</c:v>
                </c:pt>
                <c:pt idx="12">
                  <c:v>1700</c:v>
                </c:pt>
                <c:pt idx="13">
                  <c:v>1800</c:v>
                </c:pt>
                <c:pt idx="14">
                  <c:v>1900</c:v>
                </c:pt>
                <c:pt idx="15">
                  <c:v>2000</c:v>
                </c:pt>
                <c:pt idx="16">
                  <c:v>2100</c:v>
                </c:pt>
                <c:pt idx="17">
                  <c:v>2200</c:v>
                </c:pt>
                <c:pt idx="18">
                  <c:v>2300</c:v>
                </c:pt>
                <c:pt idx="19">
                  <c:v>2400</c:v>
                </c:pt>
                <c:pt idx="20">
                  <c:v>2500</c:v>
                </c:pt>
                <c:pt idx="21">
                  <c:v>2600</c:v>
                </c:pt>
                <c:pt idx="22">
                  <c:v>2700</c:v>
                </c:pt>
                <c:pt idx="23">
                  <c:v>2800</c:v>
                </c:pt>
                <c:pt idx="24">
                  <c:v>2900</c:v>
                </c:pt>
                <c:pt idx="25">
                  <c:v>3000</c:v>
                </c:pt>
                <c:pt idx="26">
                  <c:v>3100</c:v>
                </c:pt>
                <c:pt idx="27">
                  <c:v>3200</c:v>
                </c:pt>
                <c:pt idx="28">
                  <c:v>3300</c:v>
                </c:pt>
                <c:pt idx="29">
                  <c:v>3400</c:v>
                </c:pt>
                <c:pt idx="30">
                  <c:v>3500</c:v>
                </c:pt>
                <c:pt idx="31">
                  <c:v>3600</c:v>
                </c:pt>
                <c:pt idx="32">
                  <c:v>3700</c:v>
                </c:pt>
                <c:pt idx="33">
                  <c:v>3800</c:v>
                </c:pt>
                <c:pt idx="34">
                  <c:v>3900</c:v>
                </c:pt>
                <c:pt idx="35">
                  <c:v>4000</c:v>
                </c:pt>
                <c:pt idx="36">
                  <c:v>4100</c:v>
                </c:pt>
                <c:pt idx="37">
                  <c:v>4200</c:v>
                </c:pt>
                <c:pt idx="38">
                  <c:v>4300</c:v>
                </c:pt>
                <c:pt idx="39">
                  <c:v>4400</c:v>
                </c:pt>
                <c:pt idx="40">
                  <c:v>4500</c:v>
                </c:pt>
                <c:pt idx="41">
                  <c:v>4600</c:v>
                </c:pt>
                <c:pt idx="42">
                  <c:v>4700</c:v>
                </c:pt>
                <c:pt idx="43">
                  <c:v>4800</c:v>
                </c:pt>
                <c:pt idx="44">
                  <c:v>4900</c:v>
                </c:pt>
                <c:pt idx="45">
                  <c:v>5000</c:v>
                </c:pt>
                <c:pt idx="46">
                  <c:v>5100</c:v>
                </c:pt>
                <c:pt idx="47">
                  <c:v>5200</c:v>
                </c:pt>
                <c:pt idx="48">
                  <c:v>5300</c:v>
                </c:pt>
                <c:pt idx="49">
                  <c:v>5400</c:v>
                </c:pt>
                <c:pt idx="50">
                  <c:v>5500</c:v>
                </c:pt>
                <c:pt idx="51">
                  <c:v>5600</c:v>
                </c:pt>
                <c:pt idx="52">
                  <c:v>5700</c:v>
                </c:pt>
                <c:pt idx="53">
                  <c:v>5800</c:v>
                </c:pt>
                <c:pt idx="54">
                  <c:v>5900</c:v>
                </c:pt>
                <c:pt idx="55">
                  <c:v>6000</c:v>
                </c:pt>
                <c:pt idx="56">
                  <c:v>6100</c:v>
                </c:pt>
                <c:pt idx="57">
                  <c:v>6200</c:v>
                </c:pt>
                <c:pt idx="58">
                  <c:v>6300</c:v>
                </c:pt>
                <c:pt idx="59">
                  <c:v>6400</c:v>
                </c:pt>
                <c:pt idx="60">
                  <c:v>6500</c:v>
                </c:pt>
                <c:pt idx="61">
                  <c:v>6600</c:v>
                </c:pt>
                <c:pt idx="62">
                  <c:v>6700</c:v>
                </c:pt>
                <c:pt idx="63">
                  <c:v>6800</c:v>
                </c:pt>
                <c:pt idx="64">
                  <c:v>6900</c:v>
                </c:pt>
                <c:pt idx="65">
                  <c:v>7000</c:v>
                </c:pt>
                <c:pt idx="66">
                  <c:v>7100</c:v>
                </c:pt>
                <c:pt idx="67">
                  <c:v>7200</c:v>
                </c:pt>
                <c:pt idx="68">
                  <c:v>7300</c:v>
                </c:pt>
                <c:pt idx="69">
                  <c:v>7400</c:v>
                </c:pt>
                <c:pt idx="70">
                  <c:v>7500</c:v>
                </c:pt>
                <c:pt idx="71">
                  <c:v>7600</c:v>
                </c:pt>
                <c:pt idx="72">
                  <c:v>7700</c:v>
                </c:pt>
              </c:numCache>
            </c:numRef>
          </c:cat>
          <c:val>
            <c:numRef>
              <c:f>ギア比!$H$13:$H$85</c:f>
              <c:numCache>
                <c:formatCode>#,##0_ </c:formatCode>
                <c:ptCount val="73"/>
                <c:pt idx="0">
                  <c:v>3.150322495528338</c:v>
                </c:pt>
                <c:pt idx="1">
                  <c:v>3.7803869946340058</c:v>
                </c:pt>
                <c:pt idx="2">
                  <c:v>4.4104514937396733</c:v>
                </c:pt>
                <c:pt idx="3">
                  <c:v>5.0405159928453411</c:v>
                </c:pt>
                <c:pt idx="4">
                  <c:v>5.670580491951009</c:v>
                </c:pt>
                <c:pt idx="5">
                  <c:v>6.300644991056676</c:v>
                </c:pt>
                <c:pt idx="6">
                  <c:v>6.9307094901623429</c:v>
                </c:pt>
                <c:pt idx="7">
                  <c:v>7.5607739892680117</c:v>
                </c:pt>
                <c:pt idx="8">
                  <c:v>8.1908384883736769</c:v>
                </c:pt>
                <c:pt idx="9">
                  <c:v>8.8209029874793465</c:v>
                </c:pt>
                <c:pt idx="10">
                  <c:v>9.4509674865850144</c:v>
                </c:pt>
                <c:pt idx="11">
                  <c:v>10.081031985690682</c:v>
                </c:pt>
                <c:pt idx="12">
                  <c:v>10.711096484796348</c:v>
                </c:pt>
                <c:pt idx="13">
                  <c:v>11.341160983902018</c:v>
                </c:pt>
                <c:pt idx="14">
                  <c:v>11.971225483007684</c:v>
                </c:pt>
                <c:pt idx="15">
                  <c:v>12.601289982113352</c:v>
                </c:pt>
                <c:pt idx="16">
                  <c:v>13.23135448121902</c:v>
                </c:pt>
                <c:pt idx="17">
                  <c:v>13.861418980324686</c:v>
                </c:pt>
                <c:pt idx="18">
                  <c:v>14.491483479430356</c:v>
                </c:pt>
                <c:pt idx="19">
                  <c:v>15.121547978536023</c:v>
                </c:pt>
                <c:pt idx="20">
                  <c:v>15.751612477641691</c:v>
                </c:pt>
                <c:pt idx="21">
                  <c:v>16.381676976747354</c:v>
                </c:pt>
                <c:pt idx="22">
                  <c:v>17.011741475853025</c:v>
                </c:pt>
                <c:pt idx="23">
                  <c:v>17.641805974958693</c:v>
                </c:pt>
                <c:pt idx="24">
                  <c:v>18.271870474064361</c:v>
                </c:pt>
                <c:pt idx="25">
                  <c:v>18.901934973170029</c:v>
                </c:pt>
                <c:pt idx="26">
                  <c:v>19.531999472275697</c:v>
                </c:pt>
                <c:pt idx="27">
                  <c:v>20.162063971381365</c:v>
                </c:pt>
                <c:pt idx="28">
                  <c:v>20.792128470487029</c:v>
                </c:pt>
                <c:pt idx="29">
                  <c:v>21.422192969592697</c:v>
                </c:pt>
                <c:pt idx="30">
                  <c:v>22.052257468698368</c:v>
                </c:pt>
                <c:pt idx="31">
                  <c:v>22.682321967804036</c:v>
                </c:pt>
                <c:pt idx="32">
                  <c:v>23.312386466909704</c:v>
                </c:pt>
                <c:pt idx="33">
                  <c:v>23.942450966015368</c:v>
                </c:pt>
                <c:pt idx="34">
                  <c:v>24.572515465121036</c:v>
                </c:pt>
                <c:pt idx="35">
                  <c:v>25.202579964226704</c:v>
                </c:pt>
                <c:pt idx="36">
                  <c:v>25.832644463332368</c:v>
                </c:pt>
                <c:pt idx="37">
                  <c:v>26.46270896243804</c:v>
                </c:pt>
                <c:pt idx="38">
                  <c:v>27.092773461543707</c:v>
                </c:pt>
                <c:pt idx="39">
                  <c:v>27.722837960649372</c:v>
                </c:pt>
                <c:pt idx="40">
                  <c:v>28.35290245975504</c:v>
                </c:pt>
                <c:pt idx="41">
                  <c:v>28.982966958860711</c:v>
                </c:pt>
                <c:pt idx="42">
                  <c:v>29.613031457966379</c:v>
                </c:pt>
                <c:pt idx="43">
                  <c:v>30.243095957072047</c:v>
                </c:pt>
                <c:pt idx="44">
                  <c:v>30.873160456177715</c:v>
                </c:pt>
                <c:pt idx="45">
                  <c:v>31.503224955283383</c:v>
                </c:pt>
                <c:pt idx="46">
                  <c:v>32.13328945438905</c:v>
                </c:pt>
                <c:pt idx="47">
                  <c:v>32.763353953494708</c:v>
                </c:pt>
                <c:pt idx="48">
                  <c:v>33.393418452600386</c:v>
                </c:pt>
                <c:pt idx="49">
                  <c:v>34.02348295170605</c:v>
                </c:pt>
                <c:pt idx="50">
                  <c:v>34.653547450811708</c:v>
                </c:pt>
                <c:pt idx="51">
                  <c:v>35.283611949917386</c:v>
                </c:pt>
                <c:pt idx="52">
                  <c:v>35.91367644902305</c:v>
                </c:pt>
                <c:pt idx="53">
                  <c:v>36.543740948128722</c:v>
                </c:pt>
                <c:pt idx="54">
                  <c:v>37.173805447234386</c:v>
                </c:pt>
                <c:pt idx="55">
                  <c:v>37.803869946340058</c:v>
                </c:pt>
                <c:pt idx="56">
                  <c:v>38.433934445445729</c:v>
                </c:pt>
                <c:pt idx="57">
                  <c:v>39.063998944551393</c:v>
                </c:pt>
                <c:pt idx="58">
                  <c:v>39.694063443657058</c:v>
                </c:pt>
                <c:pt idx="59">
                  <c:v>40.324127942762729</c:v>
                </c:pt>
                <c:pt idx="60">
                  <c:v>40.9541924418684</c:v>
                </c:pt>
                <c:pt idx="61">
                  <c:v>41.584256940974058</c:v>
                </c:pt>
                <c:pt idx="62">
                  <c:v>42.214321440079729</c:v>
                </c:pt>
                <c:pt idx="63">
                  <c:v>42.844385939185393</c:v>
                </c:pt>
                <c:pt idx="64">
                  <c:v>43.474450438291058</c:v>
                </c:pt>
                <c:pt idx="65">
                  <c:v>44.104514937396736</c:v>
                </c:pt>
                <c:pt idx="66">
                  <c:v>44.734579436502393</c:v>
                </c:pt>
                <c:pt idx="67">
                  <c:v>45.364643935608072</c:v>
                </c:pt>
                <c:pt idx="68">
                  <c:v>45.994708434713736</c:v>
                </c:pt>
                <c:pt idx="69">
                  <c:v>46.624772933819408</c:v>
                </c:pt>
                <c:pt idx="70">
                  <c:v>47.254837432925072</c:v>
                </c:pt>
                <c:pt idx="71">
                  <c:v>47.884901932030736</c:v>
                </c:pt>
                <c:pt idx="72">
                  <c:v>48.514966431136408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B-4292-B93C-8E5B17BA2385}"/>
            </c:ext>
          </c:extLst>
        </c:ser>
        <c:ser>
          <c:idx val="1"/>
          <c:order val="1"/>
          <c:tx>
            <c:strRef>
              <c:f>ギア比!$I$12</c:f>
              <c:strCache>
                <c:ptCount val="1"/>
                <c:pt idx="0">
                  <c:v>2nd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ギア比!$I$13:$I$85</c:f>
              <c:numCache>
                <c:formatCode>#,##0_ </c:formatCode>
                <c:ptCount val="73"/>
                <c:pt idx="0">
                  <c:v>5.0515499019001782</c:v>
                </c:pt>
                <c:pt idx="1">
                  <c:v>6.0618598822802134</c:v>
                </c:pt>
                <c:pt idx="2">
                  <c:v>7.0721698626602487</c:v>
                </c:pt>
                <c:pt idx="3">
                  <c:v>8.082479843040284</c:v>
                </c:pt>
                <c:pt idx="4">
                  <c:v>9.0927898234203202</c:v>
                </c:pt>
                <c:pt idx="5">
                  <c:v>10.103099803800356</c:v>
                </c:pt>
                <c:pt idx="6">
                  <c:v>11.113409784180392</c:v>
                </c:pt>
                <c:pt idx="7">
                  <c:v>12.123719764560427</c:v>
                </c:pt>
                <c:pt idx="8">
                  <c:v>13.134029744940463</c:v>
                </c:pt>
                <c:pt idx="9">
                  <c:v>14.144339725320497</c:v>
                </c:pt>
                <c:pt idx="10">
                  <c:v>15.154649705700532</c:v>
                </c:pt>
                <c:pt idx="11">
                  <c:v>16.164959686080568</c:v>
                </c:pt>
                <c:pt idx="12">
                  <c:v>17.175269666460604</c:v>
                </c:pt>
                <c:pt idx="13">
                  <c:v>18.18557964684064</c:v>
                </c:pt>
                <c:pt idx="14">
                  <c:v>19.195889627220676</c:v>
                </c:pt>
                <c:pt idx="15">
                  <c:v>20.206199607600713</c:v>
                </c:pt>
                <c:pt idx="16">
                  <c:v>21.216509587980749</c:v>
                </c:pt>
                <c:pt idx="17">
                  <c:v>22.226819568360785</c:v>
                </c:pt>
                <c:pt idx="18">
                  <c:v>23.237129548740818</c:v>
                </c:pt>
                <c:pt idx="19">
                  <c:v>24.247439529120854</c:v>
                </c:pt>
                <c:pt idx="20">
                  <c:v>25.257749509500893</c:v>
                </c:pt>
                <c:pt idx="21">
                  <c:v>26.268059489880926</c:v>
                </c:pt>
                <c:pt idx="22">
                  <c:v>27.278369470260959</c:v>
                </c:pt>
                <c:pt idx="23">
                  <c:v>28.288679450640995</c:v>
                </c:pt>
                <c:pt idx="24">
                  <c:v>29.298989431021031</c:v>
                </c:pt>
                <c:pt idx="25">
                  <c:v>30.309299411401064</c:v>
                </c:pt>
                <c:pt idx="26">
                  <c:v>31.3196093917811</c:v>
                </c:pt>
                <c:pt idx="27">
                  <c:v>32.329919372161136</c:v>
                </c:pt>
                <c:pt idx="28">
                  <c:v>33.340229352541172</c:v>
                </c:pt>
                <c:pt idx="29">
                  <c:v>34.350539332921208</c:v>
                </c:pt>
                <c:pt idx="30">
                  <c:v>35.360849313301252</c:v>
                </c:pt>
                <c:pt idx="31">
                  <c:v>36.371159293681281</c:v>
                </c:pt>
                <c:pt idx="32">
                  <c:v>37.381469274061317</c:v>
                </c:pt>
                <c:pt idx="33">
                  <c:v>38.391779254441353</c:v>
                </c:pt>
                <c:pt idx="34">
                  <c:v>39.402089234821389</c:v>
                </c:pt>
                <c:pt idx="35">
                  <c:v>40.412399215201425</c:v>
                </c:pt>
                <c:pt idx="36">
                  <c:v>41.422709195581454</c:v>
                </c:pt>
                <c:pt idx="37">
                  <c:v>42.433019175961498</c:v>
                </c:pt>
                <c:pt idx="38">
                  <c:v>43.443329156341527</c:v>
                </c:pt>
                <c:pt idx="39">
                  <c:v>44.45363913672157</c:v>
                </c:pt>
                <c:pt idx="40">
                  <c:v>45.463949117101599</c:v>
                </c:pt>
                <c:pt idx="41">
                  <c:v>46.474259097481635</c:v>
                </c:pt>
                <c:pt idx="42">
                  <c:v>47.484569077861671</c:v>
                </c:pt>
                <c:pt idx="43">
                  <c:v>48.494879058241708</c:v>
                </c:pt>
                <c:pt idx="44">
                  <c:v>49.505189038621737</c:v>
                </c:pt>
                <c:pt idx="45">
                  <c:v>50.515499019001787</c:v>
                </c:pt>
                <c:pt idx="46">
                  <c:v>51.525808999381816</c:v>
                </c:pt>
                <c:pt idx="47">
                  <c:v>52.536118979761852</c:v>
                </c:pt>
                <c:pt idx="48">
                  <c:v>53.546428960141888</c:v>
                </c:pt>
                <c:pt idx="49">
                  <c:v>54.556738940521917</c:v>
                </c:pt>
                <c:pt idx="50">
                  <c:v>55.567048920901961</c:v>
                </c:pt>
                <c:pt idx="51">
                  <c:v>56.57735890128199</c:v>
                </c:pt>
                <c:pt idx="52">
                  <c:v>57.587668881662033</c:v>
                </c:pt>
                <c:pt idx="53">
                  <c:v>58.597978862042062</c:v>
                </c:pt>
                <c:pt idx="54">
                  <c:v>59.608288842422105</c:v>
                </c:pt>
                <c:pt idx="55">
                  <c:v>60.618598822802127</c:v>
                </c:pt>
                <c:pt idx="56">
                  <c:v>61.628908803182171</c:v>
                </c:pt>
                <c:pt idx="57">
                  <c:v>62.6392187835622</c:v>
                </c:pt>
                <c:pt idx="58">
                  <c:v>63.64952876394225</c:v>
                </c:pt>
                <c:pt idx="59">
                  <c:v>64.659838744322272</c:v>
                </c:pt>
                <c:pt idx="60">
                  <c:v>65.670148724702315</c:v>
                </c:pt>
                <c:pt idx="61">
                  <c:v>66.680458705082344</c:v>
                </c:pt>
                <c:pt idx="62">
                  <c:v>67.690768685462388</c:v>
                </c:pt>
                <c:pt idx="63">
                  <c:v>68.701078665842417</c:v>
                </c:pt>
                <c:pt idx="64">
                  <c:v>69.711388646222446</c:v>
                </c:pt>
                <c:pt idx="65">
                  <c:v>70.721698626602503</c:v>
                </c:pt>
                <c:pt idx="66">
                  <c:v>71.732008606982532</c:v>
                </c:pt>
                <c:pt idx="67">
                  <c:v>72.742318587362561</c:v>
                </c:pt>
                <c:pt idx="68">
                  <c:v>73.75262856774259</c:v>
                </c:pt>
                <c:pt idx="69">
                  <c:v>74.762938548122634</c:v>
                </c:pt>
                <c:pt idx="70">
                  <c:v>75.773248528502663</c:v>
                </c:pt>
                <c:pt idx="71">
                  <c:v>76.783558508882706</c:v>
                </c:pt>
                <c:pt idx="72">
                  <c:v>77.793868489262735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B-4292-B93C-8E5B17BA2385}"/>
            </c:ext>
          </c:extLst>
        </c:ser>
        <c:ser>
          <c:idx val="2"/>
          <c:order val="2"/>
          <c:tx>
            <c:strRef>
              <c:f>ギア比!$J$12</c:f>
              <c:strCache>
                <c:ptCount val="1"/>
                <c:pt idx="0">
                  <c:v>3rd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ギア比!$J$13:$J$85</c:f>
              <c:numCache>
                <c:formatCode>#,##0_ </c:formatCode>
                <c:ptCount val="73"/>
                <c:pt idx="0">
                  <c:v>7.3576204261162168</c:v>
                </c:pt>
                <c:pt idx="1">
                  <c:v>8.8291445113394609</c:v>
                </c:pt>
                <c:pt idx="2">
                  <c:v>10.300668596562703</c:v>
                </c:pt>
                <c:pt idx="3">
                  <c:v>11.772192681785947</c:v>
                </c:pt>
                <c:pt idx="4">
                  <c:v>13.243716767009191</c:v>
                </c:pt>
                <c:pt idx="5">
                  <c:v>14.715240852232434</c:v>
                </c:pt>
                <c:pt idx="6">
                  <c:v>16.186764937455678</c:v>
                </c:pt>
                <c:pt idx="7">
                  <c:v>17.658289022678922</c:v>
                </c:pt>
                <c:pt idx="8">
                  <c:v>19.129813107902159</c:v>
                </c:pt>
                <c:pt idx="9">
                  <c:v>20.601337193125406</c:v>
                </c:pt>
                <c:pt idx="10">
                  <c:v>22.07286127834865</c:v>
                </c:pt>
                <c:pt idx="11">
                  <c:v>23.544385363571894</c:v>
                </c:pt>
                <c:pt idx="12">
                  <c:v>25.015909448795135</c:v>
                </c:pt>
                <c:pt idx="13">
                  <c:v>26.487433534018383</c:v>
                </c:pt>
                <c:pt idx="14">
                  <c:v>27.958957619241623</c:v>
                </c:pt>
                <c:pt idx="15">
                  <c:v>29.430481704464867</c:v>
                </c:pt>
                <c:pt idx="16">
                  <c:v>30.902005789688111</c:v>
                </c:pt>
                <c:pt idx="17">
                  <c:v>32.373529874911355</c:v>
                </c:pt>
                <c:pt idx="18">
                  <c:v>33.845053960134599</c:v>
                </c:pt>
                <c:pt idx="19">
                  <c:v>35.316578045357844</c:v>
                </c:pt>
                <c:pt idx="20">
                  <c:v>36.78810213058108</c:v>
                </c:pt>
                <c:pt idx="21">
                  <c:v>38.259626215804317</c:v>
                </c:pt>
                <c:pt idx="22">
                  <c:v>39.731150301027562</c:v>
                </c:pt>
                <c:pt idx="23">
                  <c:v>41.202674386250813</c:v>
                </c:pt>
                <c:pt idx="24">
                  <c:v>42.674198471474057</c:v>
                </c:pt>
                <c:pt idx="25">
                  <c:v>44.145722556697301</c:v>
                </c:pt>
                <c:pt idx="26">
                  <c:v>45.617246641920538</c:v>
                </c:pt>
                <c:pt idx="27">
                  <c:v>47.088770727143789</c:v>
                </c:pt>
                <c:pt idx="28">
                  <c:v>48.560294812367033</c:v>
                </c:pt>
                <c:pt idx="29">
                  <c:v>50.03181889759027</c:v>
                </c:pt>
                <c:pt idx="30">
                  <c:v>51.503342982813521</c:v>
                </c:pt>
                <c:pt idx="31">
                  <c:v>52.974867068036765</c:v>
                </c:pt>
                <c:pt idx="32">
                  <c:v>54.446391153260002</c:v>
                </c:pt>
                <c:pt idx="33">
                  <c:v>55.917915238483246</c:v>
                </c:pt>
                <c:pt idx="34">
                  <c:v>57.389439323706497</c:v>
                </c:pt>
                <c:pt idx="35">
                  <c:v>58.860963408929734</c:v>
                </c:pt>
                <c:pt idx="36">
                  <c:v>60.332487494152986</c:v>
                </c:pt>
                <c:pt idx="37">
                  <c:v>61.804011579376223</c:v>
                </c:pt>
                <c:pt idx="38">
                  <c:v>63.275535664599467</c:v>
                </c:pt>
                <c:pt idx="39">
                  <c:v>64.747059749822711</c:v>
                </c:pt>
                <c:pt idx="40">
                  <c:v>66.218583835045962</c:v>
                </c:pt>
                <c:pt idx="41">
                  <c:v>67.690107920269199</c:v>
                </c:pt>
                <c:pt idx="42">
                  <c:v>69.161632005492436</c:v>
                </c:pt>
                <c:pt idx="43">
                  <c:v>70.633156090715687</c:v>
                </c:pt>
                <c:pt idx="44">
                  <c:v>72.104680175938924</c:v>
                </c:pt>
                <c:pt idx="45">
                  <c:v>73.576204261162161</c:v>
                </c:pt>
                <c:pt idx="46">
                  <c:v>75.047728346385412</c:v>
                </c:pt>
                <c:pt idx="47">
                  <c:v>76.519252431608635</c:v>
                </c:pt>
                <c:pt idx="48">
                  <c:v>77.9907765168319</c:v>
                </c:pt>
                <c:pt idx="49">
                  <c:v>79.462300602055123</c:v>
                </c:pt>
                <c:pt idx="50">
                  <c:v>80.933824687278388</c:v>
                </c:pt>
                <c:pt idx="51">
                  <c:v>82.405348772501625</c:v>
                </c:pt>
                <c:pt idx="52">
                  <c:v>83.876872857724862</c:v>
                </c:pt>
                <c:pt idx="53">
                  <c:v>85.348396942948114</c:v>
                </c:pt>
                <c:pt idx="54">
                  <c:v>86.819921028171365</c:v>
                </c:pt>
                <c:pt idx="55">
                  <c:v>88.291445113394602</c:v>
                </c:pt>
                <c:pt idx="56">
                  <c:v>89.762969198617839</c:v>
                </c:pt>
                <c:pt idx="57">
                  <c:v>91.234493283841076</c:v>
                </c:pt>
                <c:pt idx="58">
                  <c:v>92.706017369064327</c:v>
                </c:pt>
                <c:pt idx="59">
                  <c:v>94.177541454287578</c:v>
                </c:pt>
                <c:pt idx="60">
                  <c:v>95.649065539510815</c:v>
                </c:pt>
                <c:pt idx="61">
                  <c:v>97.120589624734066</c:v>
                </c:pt>
                <c:pt idx="62">
                  <c:v>98.592113709957303</c:v>
                </c:pt>
                <c:pt idx="63">
                  <c:v>100.06363779518054</c:v>
                </c:pt>
                <c:pt idx="64">
                  <c:v>101.53516188040379</c:v>
                </c:pt>
                <c:pt idx="65">
                  <c:v>103.00668596562704</c:v>
                </c:pt>
                <c:pt idx="66">
                  <c:v>104.47821005085028</c:v>
                </c:pt>
                <c:pt idx="67">
                  <c:v>105.94973413607353</c:v>
                </c:pt>
                <c:pt idx="68">
                  <c:v>107.42125822129677</c:v>
                </c:pt>
                <c:pt idx="69">
                  <c:v>108.89278230652</c:v>
                </c:pt>
                <c:pt idx="70">
                  <c:v>110.36430639174326</c:v>
                </c:pt>
                <c:pt idx="71">
                  <c:v>111.83583047696649</c:v>
                </c:pt>
                <c:pt idx="72">
                  <c:v>113.30735456218974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0B-4292-B93C-8E5B17BA2385}"/>
            </c:ext>
          </c:extLst>
        </c:ser>
        <c:ser>
          <c:idx val="3"/>
          <c:order val="3"/>
          <c:tx>
            <c:strRef>
              <c:f>ギア比!$K$12</c:f>
              <c:strCache>
                <c:ptCount val="1"/>
                <c:pt idx="0">
                  <c:v>4th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ギア比!$K$13:$K$85</c:f>
              <c:numCache>
                <c:formatCode>#,##0_ </c:formatCode>
                <c:ptCount val="73"/>
                <c:pt idx="0">
                  <c:v>9.7824362013319099</c:v>
                </c:pt>
                <c:pt idx="1">
                  <c:v>11.738923441598294</c:v>
                </c:pt>
                <c:pt idx="2">
                  <c:v>13.695410681864674</c:v>
                </c:pt>
                <c:pt idx="3">
                  <c:v>15.651897922131058</c:v>
                </c:pt>
                <c:pt idx="4">
                  <c:v>17.60838516239744</c:v>
                </c:pt>
                <c:pt idx="5">
                  <c:v>19.56487240266382</c:v>
                </c:pt>
                <c:pt idx="6">
                  <c:v>21.521359642930204</c:v>
                </c:pt>
                <c:pt idx="7">
                  <c:v>23.477846883196587</c:v>
                </c:pt>
                <c:pt idx="8">
                  <c:v>25.434334123462971</c:v>
                </c:pt>
                <c:pt idx="9">
                  <c:v>27.390821363729348</c:v>
                </c:pt>
                <c:pt idx="10">
                  <c:v>29.347308603995728</c:v>
                </c:pt>
                <c:pt idx="11">
                  <c:v>31.303795844262115</c:v>
                </c:pt>
                <c:pt idx="12">
                  <c:v>33.260283084528496</c:v>
                </c:pt>
                <c:pt idx="13">
                  <c:v>35.216770324794879</c:v>
                </c:pt>
                <c:pt idx="14">
                  <c:v>37.173257565061256</c:v>
                </c:pt>
                <c:pt idx="15">
                  <c:v>39.12974480532764</c:v>
                </c:pt>
                <c:pt idx="16">
                  <c:v>41.086232045594024</c:v>
                </c:pt>
                <c:pt idx="17">
                  <c:v>43.042719285860407</c:v>
                </c:pt>
                <c:pt idx="18">
                  <c:v>44.999206526126784</c:v>
                </c:pt>
                <c:pt idx="19">
                  <c:v>46.955693766393175</c:v>
                </c:pt>
                <c:pt idx="20">
                  <c:v>48.912181006659551</c:v>
                </c:pt>
                <c:pt idx="21">
                  <c:v>50.868668246925942</c:v>
                </c:pt>
                <c:pt idx="22">
                  <c:v>52.825155487192312</c:v>
                </c:pt>
                <c:pt idx="23">
                  <c:v>54.781642727458696</c:v>
                </c:pt>
                <c:pt idx="24">
                  <c:v>56.738129967725087</c:v>
                </c:pt>
                <c:pt idx="25">
                  <c:v>58.694617207991456</c:v>
                </c:pt>
                <c:pt idx="26">
                  <c:v>60.651104448257847</c:v>
                </c:pt>
                <c:pt idx="27">
                  <c:v>62.607591688524231</c:v>
                </c:pt>
                <c:pt idx="28">
                  <c:v>64.564078928790593</c:v>
                </c:pt>
                <c:pt idx="29">
                  <c:v>66.520566169056991</c:v>
                </c:pt>
                <c:pt idx="30">
                  <c:v>68.477053409323389</c:v>
                </c:pt>
                <c:pt idx="31">
                  <c:v>70.433540649589759</c:v>
                </c:pt>
                <c:pt idx="32">
                  <c:v>72.390027889856128</c:v>
                </c:pt>
                <c:pt idx="33">
                  <c:v>74.346515130122512</c:v>
                </c:pt>
                <c:pt idx="34">
                  <c:v>76.30300237038891</c:v>
                </c:pt>
                <c:pt idx="35">
                  <c:v>78.25948961065528</c:v>
                </c:pt>
                <c:pt idx="36">
                  <c:v>80.215976850921663</c:v>
                </c:pt>
                <c:pt idx="37">
                  <c:v>82.172464091188047</c:v>
                </c:pt>
                <c:pt idx="38">
                  <c:v>84.128951331454431</c:v>
                </c:pt>
                <c:pt idx="39">
                  <c:v>86.085438571720815</c:v>
                </c:pt>
                <c:pt idx="40">
                  <c:v>88.041925811987184</c:v>
                </c:pt>
                <c:pt idx="41">
                  <c:v>89.998413052253568</c:v>
                </c:pt>
                <c:pt idx="42">
                  <c:v>91.954900292519952</c:v>
                </c:pt>
                <c:pt idx="43">
                  <c:v>93.91138753278635</c:v>
                </c:pt>
                <c:pt idx="44">
                  <c:v>95.867874773052733</c:v>
                </c:pt>
                <c:pt idx="45">
                  <c:v>97.824362013319103</c:v>
                </c:pt>
                <c:pt idx="46">
                  <c:v>99.780849253585487</c:v>
                </c:pt>
                <c:pt idx="47">
                  <c:v>101.73733649385188</c:v>
                </c:pt>
                <c:pt idx="48">
                  <c:v>103.69382373411825</c:v>
                </c:pt>
                <c:pt idx="49">
                  <c:v>105.65031097438462</c:v>
                </c:pt>
                <c:pt idx="50">
                  <c:v>107.60679821465101</c:v>
                </c:pt>
                <c:pt idx="51">
                  <c:v>109.56328545491739</c:v>
                </c:pt>
                <c:pt idx="52">
                  <c:v>111.51977269518378</c:v>
                </c:pt>
                <c:pt idx="53">
                  <c:v>113.47625993545017</c:v>
                </c:pt>
                <c:pt idx="54">
                  <c:v>115.43274717571653</c:v>
                </c:pt>
                <c:pt idx="55">
                  <c:v>117.38923441598291</c:v>
                </c:pt>
                <c:pt idx="56">
                  <c:v>119.34572165624931</c:v>
                </c:pt>
                <c:pt idx="57">
                  <c:v>121.30220889651569</c:v>
                </c:pt>
                <c:pt idx="58">
                  <c:v>123.25869613678206</c:v>
                </c:pt>
                <c:pt idx="59">
                  <c:v>125.21518337704846</c:v>
                </c:pt>
                <c:pt idx="60">
                  <c:v>127.17167061731486</c:v>
                </c:pt>
                <c:pt idx="61">
                  <c:v>129.12815785758119</c:v>
                </c:pt>
                <c:pt idx="62">
                  <c:v>131.08464509784761</c:v>
                </c:pt>
                <c:pt idx="63">
                  <c:v>133.04113233811398</c:v>
                </c:pt>
                <c:pt idx="64">
                  <c:v>134.99761957838038</c:v>
                </c:pt>
                <c:pt idx="65">
                  <c:v>136.95410681864678</c:v>
                </c:pt>
                <c:pt idx="66">
                  <c:v>138.91059405891315</c:v>
                </c:pt>
                <c:pt idx="67">
                  <c:v>140.86708129917952</c:v>
                </c:pt>
                <c:pt idx="68">
                  <c:v>142.82356853944592</c:v>
                </c:pt>
                <c:pt idx="69">
                  <c:v>144.78005577971226</c:v>
                </c:pt>
                <c:pt idx="70">
                  <c:v>146.73654301997865</c:v>
                </c:pt>
                <c:pt idx="71">
                  <c:v>148.69303026024502</c:v>
                </c:pt>
                <c:pt idx="72">
                  <c:v>150.64951750051142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0B-4292-B93C-8E5B17BA2385}"/>
            </c:ext>
          </c:extLst>
        </c:ser>
        <c:ser>
          <c:idx val="4"/>
          <c:order val="4"/>
          <c:tx>
            <c:strRef>
              <c:f>ギア比!$L$12</c:f>
              <c:strCache>
                <c:ptCount val="1"/>
                <c:pt idx="0">
                  <c:v>5th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ギア比!$L$13:$L$85</c:f>
              <c:numCache>
                <c:formatCode>#,##0_ </c:formatCode>
                <c:ptCount val="73"/>
                <c:pt idx="0">
                  <c:v>12.945686572533598</c:v>
                </c:pt>
                <c:pt idx="1">
                  <c:v>15.534823887040316</c:v>
                </c:pt>
                <c:pt idx="2">
                  <c:v>18.123961201547036</c:v>
                </c:pt>
                <c:pt idx="3">
                  <c:v>20.713098516053755</c:v>
                </c:pt>
                <c:pt idx="4">
                  <c:v>23.302235830560473</c:v>
                </c:pt>
                <c:pt idx="5">
                  <c:v>25.891373145067195</c:v>
                </c:pt>
                <c:pt idx="6">
                  <c:v>28.480510459573914</c:v>
                </c:pt>
                <c:pt idx="7">
                  <c:v>31.069647774080632</c:v>
                </c:pt>
                <c:pt idx="8">
                  <c:v>33.658785088587358</c:v>
                </c:pt>
                <c:pt idx="9">
                  <c:v>36.247922403094073</c:v>
                </c:pt>
                <c:pt idx="10">
                  <c:v>38.837059717600788</c:v>
                </c:pt>
                <c:pt idx="11">
                  <c:v>41.42619703210751</c:v>
                </c:pt>
                <c:pt idx="12">
                  <c:v>44.015334346614232</c:v>
                </c:pt>
                <c:pt idx="13">
                  <c:v>46.604471661120947</c:v>
                </c:pt>
                <c:pt idx="14">
                  <c:v>49.193608975627669</c:v>
                </c:pt>
                <c:pt idx="15">
                  <c:v>51.782746290134391</c:v>
                </c:pt>
                <c:pt idx="16">
                  <c:v>54.371883604641113</c:v>
                </c:pt>
                <c:pt idx="17">
                  <c:v>56.961020919147828</c:v>
                </c:pt>
                <c:pt idx="18">
                  <c:v>59.550158233654543</c:v>
                </c:pt>
                <c:pt idx="19">
                  <c:v>62.139295548161265</c:v>
                </c:pt>
                <c:pt idx="20">
                  <c:v>64.728432862668001</c:v>
                </c:pt>
                <c:pt idx="21">
                  <c:v>67.317570177174716</c:v>
                </c:pt>
                <c:pt idx="22">
                  <c:v>69.906707491681431</c:v>
                </c:pt>
                <c:pt idx="23">
                  <c:v>72.495844806188146</c:v>
                </c:pt>
                <c:pt idx="24">
                  <c:v>75.08498212069486</c:v>
                </c:pt>
                <c:pt idx="25">
                  <c:v>77.674119435201575</c:v>
                </c:pt>
                <c:pt idx="26">
                  <c:v>80.263256749708304</c:v>
                </c:pt>
                <c:pt idx="27">
                  <c:v>82.852394064215019</c:v>
                </c:pt>
                <c:pt idx="28">
                  <c:v>85.441531378721749</c:v>
                </c:pt>
                <c:pt idx="29">
                  <c:v>88.030668693228463</c:v>
                </c:pt>
                <c:pt idx="30">
                  <c:v>90.619806007735178</c:v>
                </c:pt>
                <c:pt idx="31">
                  <c:v>93.208943322241893</c:v>
                </c:pt>
                <c:pt idx="32">
                  <c:v>95.798080636748608</c:v>
                </c:pt>
                <c:pt idx="33">
                  <c:v>98.387217951255337</c:v>
                </c:pt>
                <c:pt idx="34">
                  <c:v>100.97635526576205</c:v>
                </c:pt>
                <c:pt idx="35">
                  <c:v>103.56549258026878</c:v>
                </c:pt>
                <c:pt idx="36">
                  <c:v>106.15462989477551</c:v>
                </c:pt>
                <c:pt idx="37">
                  <c:v>108.74376720928223</c:v>
                </c:pt>
                <c:pt idx="38">
                  <c:v>111.33290452378894</c:v>
                </c:pt>
                <c:pt idx="39">
                  <c:v>113.92204183829566</c:v>
                </c:pt>
                <c:pt idx="40">
                  <c:v>116.51117915280237</c:v>
                </c:pt>
                <c:pt idx="41">
                  <c:v>119.10031646730909</c:v>
                </c:pt>
                <c:pt idx="42">
                  <c:v>121.68945378181581</c:v>
                </c:pt>
                <c:pt idx="43">
                  <c:v>124.27859109632253</c:v>
                </c:pt>
                <c:pt idx="44">
                  <c:v>126.86772841082929</c:v>
                </c:pt>
                <c:pt idx="45">
                  <c:v>129.456865725336</c:v>
                </c:pt>
                <c:pt idx="46">
                  <c:v>132.04600303984273</c:v>
                </c:pt>
                <c:pt idx="47">
                  <c:v>134.63514035434943</c:v>
                </c:pt>
                <c:pt idx="48">
                  <c:v>137.22427766885613</c:v>
                </c:pt>
                <c:pt idx="49">
                  <c:v>139.81341498336286</c:v>
                </c:pt>
                <c:pt idx="50">
                  <c:v>142.40255229786956</c:v>
                </c:pt>
                <c:pt idx="51">
                  <c:v>144.99168961237629</c:v>
                </c:pt>
                <c:pt idx="52">
                  <c:v>147.58082692688302</c:v>
                </c:pt>
                <c:pt idx="53">
                  <c:v>150.16996424138972</c:v>
                </c:pt>
                <c:pt idx="54">
                  <c:v>152.75910155589645</c:v>
                </c:pt>
                <c:pt idx="55">
                  <c:v>155.34823887040315</c:v>
                </c:pt>
                <c:pt idx="56">
                  <c:v>157.93737618490991</c:v>
                </c:pt>
                <c:pt idx="57">
                  <c:v>160.52651349941661</c:v>
                </c:pt>
                <c:pt idx="58">
                  <c:v>163.11565081392334</c:v>
                </c:pt>
                <c:pt idx="59">
                  <c:v>165.70478812843004</c:v>
                </c:pt>
                <c:pt idx="60">
                  <c:v>168.29392544293677</c:v>
                </c:pt>
                <c:pt idx="61">
                  <c:v>170.8830627574435</c:v>
                </c:pt>
                <c:pt idx="62">
                  <c:v>173.4722000719502</c:v>
                </c:pt>
                <c:pt idx="63">
                  <c:v>176.06133738645693</c:v>
                </c:pt>
                <c:pt idx="64">
                  <c:v>178.65047470096363</c:v>
                </c:pt>
                <c:pt idx="65">
                  <c:v>181.23961201547036</c:v>
                </c:pt>
                <c:pt idx="66">
                  <c:v>183.82874932997706</c:v>
                </c:pt>
                <c:pt idx="67">
                  <c:v>186.41788664448379</c:v>
                </c:pt>
                <c:pt idx="68">
                  <c:v>189.00702395899052</c:v>
                </c:pt>
                <c:pt idx="69">
                  <c:v>191.59616127349722</c:v>
                </c:pt>
                <c:pt idx="70">
                  <c:v>194.18529858800397</c:v>
                </c:pt>
                <c:pt idx="71">
                  <c:v>196.77443590251067</c:v>
                </c:pt>
                <c:pt idx="72">
                  <c:v>199.3635732170174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0B-4292-B93C-8E5B17BA2385}"/>
            </c:ext>
          </c:extLst>
        </c:ser>
        <c:ser>
          <c:idx val="5"/>
          <c:order val="5"/>
          <c:tx>
            <c:strRef>
              <c:f>ギア比!$M$12</c:f>
              <c:strCache>
                <c:ptCount val="1"/>
                <c:pt idx="0">
                  <c:v>6th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ギア比!$M$13:$M$85</c:f>
              <c:numCache>
                <c:formatCode>#,##0_ </c:formatCode>
                <c:ptCount val="73"/>
                <c:pt idx="0">
                  <c:v>16.399127742757575</c:v>
                </c:pt>
                <c:pt idx="1">
                  <c:v>19.678953291309085</c:v>
                </c:pt>
                <c:pt idx="2">
                  <c:v>22.958778839860599</c:v>
                </c:pt>
                <c:pt idx="3">
                  <c:v>26.238604388412117</c:v>
                </c:pt>
                <c:pt idx="4">
                  <c:v>29.518429936963628</c:v>
                </c:pt>
                <c:pt idx="5">
                  <c:v>32.798255485515149</c:v>
                </c:pt>
                <c:pt idx="6">
                  <c:v>36.078081034066656</c:v>
                </c:pt>
                <c:pt idx="7">
                  <c:v>39.35790658261817</c:v>
                </c:pt>
                <c:pt idx="8">
                  <c:v>42.637732131169692</c:v>
                </c:pt>
                <c:pt idx="9">
                  <c:v>45.917557679721199</c:v>
                </c:pt>
                <c:pt idx="10">
                  <c:v>49.19738322827272</c:v>
                </c:pt>
                <c:pt idx="11">
                  <c:v>52.477208776824234</c:v>
                </c:pt>
                <c:pt idx="12">
                  <c:v>55.757034325375749</c:v>
                </c:pt>
                <c:pt idx="13">
                  <c:v>59.036859873927256</c:v>
                </c:pt>
                <c:pt idx="14">
                  <c:v>62.31668542247877</c:v>
                </c:pt>
                <c:pt idx="15">
                  <c:v>65.596510971030298</c:v>
                </c:pt>
                <c:pt idx="16">
                  <c:v>68.876336519581812</c:v>
                </c:pt>
                <c:pt idx="17">
                  <c:v>72.156162068133312</c:v>
                </c:pt>
                <c:pt idx="18">
                  <c:v>75.435987616684827</c:v>
                </c:pt>
                <c:pt idx="19">
                  <c:v>78.715813165236341</c:v>
                </c:pt>
                <c:pt idx="20">
                  <c:v>81.995638713787869</c:v>
                </c:pt>
                <c:pt idx="21">
                  <c:v>85.275464262339383</c:v>
                </c:pt>
                <c:pt idx="22">
                  <c:v>88.555289810890898</c:v>
                </c:pt>
                <c:pt idx="23">
                  <c:v>91.835115359442398</c:v>
                </c:pt>
                <c:pt idx="24">
                  <c:v>95.114940907993912</c:v>
                </c:pt>
                <c:pt idx="25">
                  <c:v>98.39476645654544</c:v>
                </c:pt>
                <c:pt idx="26">
                  <c:v>101.67459200509695</c:v>
                </c:pt>
                <c:pt idx="27">
                  <c:v>104.95441755364847</c:v>
                </c:pt>
                <c:pt idx="28">
                  <c:v>108.23424310219997</c:v>
                </c:pt>
                <c:pt idx="29">
                  <c:v>111.5140686507515</c:v>
                </c:pt>
                <c:pt idx="30">
                  <c:v>114.79389419930301</c:v>
                </c:pt>
                <c:pt idx="31">
                  <c:v>118.07371974785451</c:v>
                </c:pt>
                <c:pt idx="32">
                  <c:v>121.35354529640603</c:v>
                </c:pt>
                <c:pt idx="33">
                  <c:v>124.63337084495754</c:v>
                </c:pt>
                <c:pt idx="34">
                  <c:v>127.9131963935091</c:v>
                </c:pt>
                <c:pt idx="35">
                  <c:v>131.1930219420606</c:v>
                </c:pt>
                <c:pt idx="36">
                  <c:v>134.47284749061208</c:v>
                </c:pt>
                <c:pt idx="37">
                  <c:v>137.75267303916362</c:v>
                </c:pt>
                <c:pt idx="38">
                  <c:v>141.03249858771511</c:v>
                </c:pt>
                <c:pt idx="39">
                  <c:v>144.31232413626662</c:v>
                </c:pt>
                <c:pt idx="40">
                  <c:v>147.59214968481817</c:v>
                </c:pt>
                <c:pt idx="41">
                  <c:v>150.87197523336965</c:v>
                </c:pt>
                <c:pt idx="42">
                  <c:v>154.15180078192117</c:v>
                </c:pt>
                <c:pt idx="43">
                  <c:v>157.43162633047268</c:v>
                </c:pt>
                <c:pt idx="44">
                  <c:v>160.71145187902422</c:v>
                </c:pt>
                <c:pt idx="45">
                  <c:v>163.99127742757574</c:v>
                </c:pt>
                <c:pt idx="46">
                  <c:v>167.27110297612725</c:v>
                </c:pt>
                <c:pt idx="47">
                  <c:v>170.55092852467877</c:v>
                </c:pt>
                <c:pt idx="48">
                  <c:v>173.83075407323028</c:v>
                </c:pt>
                <c:pt idx="49">
                  <c:v>177.1105796217818</c:v>
                </c:pt>
                <c:pt idx="50">
                  <c:v>180.39040517033328</c:v>
                </c:pt>
                <c:pt idx="51">
                  <c:v>183.6702307188848</c:v>
                </c:pt>
                <c:pt idx="52">
                  <c:v>186.95005626743634</c:v>
                </c:pt>
                <c:pt idx="53">
                  <c:v>190.22988181598782</c:v>
                </c:pt>
                <c:pt idx="54">
                  <c:v>193.50970736453939</c:v>
                </c:pt>
                <c:pt idx="55">
                  <c:v>196.78953291309088</c:v>
                </c:pt>
                <c:pt idx="56">
                  <c:v>200.06935846164237</c:v>
                </c:pt>
                <c:pt idx="57">
                  <c:v>203.34918401019391</c:v>
                </c:pt>
                <c:pt idx="58">
                  <c:v>206.62900955874542</c:v>
                </c:pt>
                <c:pt idx="59">
                  <c:v>209.90883510729694</c:v>
                </c:pt>
                <c:pt idx="60">
                  <c:v>213.18866065584845</c:v>
                </c:pt>
                <c:pt idx="61">
                  <c:v>216.46848620439994</c:v>
                </c:pt>
                <c:pt idx="62">
                  <c:v>219.74831175295145</c:v>
                </c:pt>
                <c:pt idx="63">
                  <c:v>223.02813730150299</c:v>
                </c:pt>
                <c:pt idx="64">
                  <c:v>226.30796285005451</c:v>
                </c:pt>
                <c:pt idx="65">
                  <c:v>229.58778839860602</c:v>
                </c:pt>
                <c:pt idx="66">
                  <c:v>232.86761394715751</c:v>
                </c:pt>
                <c:pt idx="67">
                  <c:v>236.14743949570902</c:v>
                </c:pt>
                <c:pt idx="68">
                  <c:v>239.42726504426054</c:v>
                </c:pt>
                <c:pt idx="69">
                  <c:v>242.70709059281205</c:v>
                </c:pt>
                <c:pt idx="70">
                  <c:v>245.98691614136357</c:v>
                </c:pt>
                <c:pt idx="71">
                  <c:v>249.26674168991508</c:v>
                </c:pt>
                <c:pt idx="72">
                  <c:v>252.54656723846662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0B-4292-B93C-8E5B17BA2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20192"/>
        <c:axId val="124922496"/>
      </c:lineChart>
      <c:catAx>
        <c:axId val="12492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回転数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(rpm)</a:t>
                </a:r>
              </a:p>
            </c:rich>
          </c:tx>
          <c:layout>
            <c:manualLayout>
              <c:xMode val="edge"/>
              <c:yMode val="edge"/>
              <c:x val="0.85381630012936616"/>
              <c:y val="0.934913106275916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9224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4922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速度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(km/h)</a:t>
                </a:r>
              </a:p>
            </c:rich>
          </c:tx>
          <c:layout>
            <c:manualLayout>
              <c:xMode val="edge"/>
              <c:yMode val="edge"/>
              <c:x val="2.1992238033635189E-2"/>
              <c:y val="1.97238658777120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920192"/>
        <c:crosses val="autoZero"/>
        <c:crossBetween val="between"/>
        <c:majorUnit val="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032341526520094E-2"/>
          <c:y val="0.10650908281435234"/>
          <c:w val="0.48512289780077678"/>
          <c:h val="5.52270315323011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11</xdr:col>
      <xdr:colOff>514350</xdr:colOff>
      <xdr:row>29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85"/>
  <sheetViews>
    <sheetView tabSelected="1" zoomScaleNormal="100" workbookViewId="0">
      <selection activeCell="F14" sqref="F14"/>
    </sheetView>
  </sheetViews>
  <sheetFormatPr defaultRowHeight="13.5" x14ac:dyDescent="0.15"/>
  <cols>
    <col min="1" max="1" width="9" style="1"/>
    <col min="2" max="2" width="10" style="1" bestFit="1" customWidth="1"/>
    <col min="3" max="3" width="11.5" style="1" customWidth="1"/>
    <col min="4" max="4" width="11" style="1" customWidth="1"/>
    <col min="5" max="5" width="13.75" style="1" customWidth="1"/>
    <col min="6" max="6" width="9.125" style="1" customWidth="1"/>
    <col min="7" max="7" width="10.875" style="1" bestFit="1" customWidth="1"/>
    <col min="8" max="16384" width="9" style="1"/>
  </cols>
  <sheetData>
    <row r="1" spans="2:13" ht="14.25" thickBot="1" x14ac:dyDescent="0.2"/>
    <row r="2" spans="2:13" ht="14.25" thickBot="1" x14ac:dyDescent="0.2">
      <c r="B2" s="81" t="s">
        <v>40</v>
      </c>
      <c r="C2" s="82"/>
      <c r="D2" s="11">
        <v>7700</v>
      </c>
      <c r="G2" s="54"/>
      <c r="H2" s="53">
        <v>1</v>
      </c>
      <c r="I2" s="52">
        <v>2</v>
      </c>
      <c r="J2" s="51">
        <v>3</v>
      </c>
      <c r="K2" s="50">
        <v>4</v>
      </c>
      <c r="L2" s="50">
        <v>5</v>
      </c>
      <c r="M2" s="49">
        <v>6</v>
      </c>
    </row>
    <row r="3" spans="2:13" ht="14.25" thickBot="1" x14ac:dyDescent="0.2">
      <c r="B3" s="48"/>
      <c r="C3" s="47"/>
      <c r="D3" s="46"/>
      <c r="G3" s="45" t="s">
        <v>9</v>
      </c>
      <c r="H3" s="44">
        <f>IF($C$14&lt;&gt;"-",$C$14-$C$16*(H$2-1),$E$19)</f>
        <v>3.5710000000000002</v>
      </c>
      <c r="I3" s="44">
        <f>IF($C$14&lt;&gt;"-",$C$14-$C$16*(I$2-1),$E$20)</f>
        <v>2.2269999999999999</v>
      </c>
      <c r="J3" s="44">
        <f>IF($C$14&lt;&gt;"-",$C$14-$C$16*(J$2-1),$E$21)</f>
        <v>1.5289999999999999</v>
      </c>
      <c r="K3" s="44">
        <f>IF($C$14&lt;&gt;"-",$C$14-$C$16*(K$2-1),$E$22)</f>
        <v>1.1499999999999999</v>
      </c>
      <c r="L3" s="44">
        <f>IF($C$14&lt;&gt;"-",$C$14-$C$16*(L$2-1),$E$23)</f>
        <v>0.86899999999999999</v>
      </c>
      <c r="M3" s="43">
        <f>IF($C$14&lt;&gt;"-",$C$14-$C$16*(M$2-1),$E$24)</f>
        <v>0.68600000000000005</v>
      </c>
    </row>
    <row r="4" spans="2:13" ht="14.25" thickBot="1" x14ac:dyDescent="0.2">
      <c r="C4" s="97" t="s">
        <v>39</v>
      </c>
      <c r="D4" s="98"/>
      <c r="E4" s="99"/>
    </row>
    <row r="5" spans="2:13" ht="14.25" thickBot="1" x14ac:dyDescent="0.2">
      <c r="C5" s="42" t="s">
        <v>38</v>
      </c>
      <c r="D5" s="41" t="s">
        <v>37</v>
      </c>
      <c r="E5" s="40" t="s">
        <v>36</v>
      </c>
      <c r="G5" s="39" t="s">
        <v>35</v>
      </c>
      <c r="H5" s="63" t="s">
        <v>34</v>
      </c>
      <c r="I5" s="64"/>
      <c r="J5" s="64"/>
      <c r="K5" s="64"/>
      <c r="L5" s="64"/>
      <c r="M5" s="65"/>
    </row>
    <row r="6" spans="2:13" ht="14.25" thickTop="1" x14ac:dyDescent="0.15">
      <c r="C6" s="38">
        <v>195</v>
      </c>
      <c r="D6" s="24">
        <v>45</v>
      </c>
      <c r="E6" s="13">
        <v>16</v>
      </c>
      <c r="G6" s="37">
        <v>60</v>
      </c>
      <c r="H6" s="28" t="str">
        <f>IF(IF(H$3&lt;&gt;"-",(($G6*(H$3*$E$25)/$C$11)*1000/60),"-")&gt;=$D$2,"-",(($G6*(H$3*$E$25)/$C$11)*1000/60))</f>
        <v>-</v>
      </c>
      <c r="I6" s="27">
        <f t="shared" ref="H6:M9" si="0">IF(IF(I$3&lt;&gt;"-",(($G6*(I$3*$E$25)/$C$11)*1000/60),"-")&gt;=$D$2,"-",(($G6*(I$3*$E$25)/$C$11)*1000/60))</f>
        <v>5938.7713835540408</v>
      </c>
      <c r="J6" s="27">
        <f t="shared" si="0"/>
        <v>4077.4052292115534</v>
      </c>
      <c r="K6" s="27">
        <f t="shared" si="0"/>
        <v>3066.720741395216</v>
      </c>
      <c r="L6" s="27">
        <f t="shared" si="0"/>
        <v>2317.3741950195158</v>
      </c>
      <c r="M6" s="26">
        <f t="shared" si="0"/>
        <v>1829.365590084451</v>
      </c>
    </row>
    <row r="7" spans="2:13" ht="14.25" thickBot="1" x14ac:dyDescent="0.2">
      <c r="C7" s="36" t="s">
        <v>33</v>
      </c>
      <c r="D7" s="35" t="s">
        <v>32</v>
      </c>
      <c r="E7" s="34" t="s">
        <v>31</v>
      </c>
      <c r="G7" s="33">
        <v>80</v>
      </c>
      <c r="H7" s="8" t="str">
        <f t="shared" si="0"/>
        <v>-</v>
      </c>
      <c r="I7" s="7" t="str">
        <f t="shared" si="0"/>
        <v>-</v>
      </c>
      <c r="J7" s="7">
        <f t="shared" si="0"/>
        <v>5436.5403056154037</v>
      </c>
      <c r="K7" s="7">
        <f t="shared" si="0"/>
        <v>4088.9609885269547</v>
      </c>
      <c r="L7" s="7">
        <f t="shared" si="0"/>
        <v>3089.8322600260212</v>
      </c>
      <c r="M7" s="6">
        <f t="shared" si="0"/>
        <v>2439.154120112602</v>
      </c>
    </row>
    <row r="8" spans="2:13" x14ac:dyDescent="0.15">
      <c r="B8" s="89" t="s">
        <v>30</v>
      </c>
      <c r="C8" s="100" t="s">
        <v>29</v>
      </c>
      <c r="D8" s="101"/>
      <c r="E8" s="102"/>
      <c r="G8" s="33">
        <v>100</v>
      </c>
      <c r="H8" s="8" t="str">
        <f t="shared" si="0"/>
        <v>-</v>
      </c>
      <c r="I8" s="7" t="str">
        <f t="shared" si="0"/>
        <v>-</v>
      </c>
      <c r="J8" s="7">
        <f t="shared" si="0"/>
        <v>6795.6753820192562</v>
      </c>
      <c r="K8" s="7">
        <f t="shared" si="0"/>
        <v>5111.2012356586938</v>
      </c>
      <c r="L8" s="7">
        <f t="shared" si="0"/>
        <v>3862.2903250325267</v>
      </c>
      <c r="M8" s="6">
        <f t="shared" si="0"/>
        <v>3048.9426501407515</v>
      </c>
    </row>
    <row r="9" spans="2:13" ht="14.25" thickBot="1" x14ac:dyDescent="0.2">
      <c r="B9" s="90"/>
      <c r="C9" s="103">
        <f>((2*$C$6*$D$6/100)+(25.4*$E$6))/1000</f>
        <v>0.58189999999999997</v>
      </c>
      <c r="D9" s="104"/>
      <c r="E9" s="105"/>
      <c r="G9" s="32">
        <v>120</v>
      </c>
      <c r="H9" s="4" t="str">
        <f t="shared" si="0"/>
        <v>-</v>
      </c>
      <c r="I9" s="3" t="str">
        <f t="shared" si="0"/>
        <v>-</v>
      </c>
      <c r="J9" s="3" t="str">
        <f t="shared" si="0"/>
        <v>-</v>
      </c>
      <c r="K9" s="3">
        <f t="shared" si="0"/>
        <v>6133.441482790432</v>
      </c>
      <c r="L9" s="3">
        <f t="shared" si="0"/>
        <v>4634.7483900390316</v>
      </c>
      <c r="M9" s="2">
        <f t="shared" si="0"/>
        <v>3658.731180168902</v>
      </c>
    </row>
    <row r="10" spans="2:13" ht="14.25" thickBot="1" x14ac:dyDescent="0.2">
      <c r="B10" s="89" t="s">
        <v>28</v>
      </c>
      <c r="C10" s="83" t="s">
        <v>27</v>
      </c>
      <c r="D10" s="84"/>
      <c r="E10" s="85"/>
    </row>
    <row r="11" spans="2:13" ht="14.25" thickBot="1" x14ac:dyDescent="0.2">
      <c r="B11" s="90"/>
      <c r="C11" s="86">
        <f>$C$9*PI()</f>
        <v>1.8280927651239005</v>
      </c>
      <c r="D11" s="87"/>
      <c r="E11" s="88"/>
      <c r="G11" s="61" t="s">
        <v>26</v>
      </c>
      <c r="H11" s="73" t="s">
        <v>25</v>
      </c>
      <c r="I11" s="74"/>
      <c r="J11" s="74"/>
      <c r="K11" s="74"/>
      <c r="L11" s="74"/>
      <c r="M11" s="75"/>
    </row>
    <row r="12" spans="2:13" ht="14.25" thickBot="1" x14ac:dyDescent="0.2">
      <c r="G12" s="62"/>
      <c r="H12" s="31" t="s">
        <v>24</v>
      </c>
      <c r="I12" s="30" t="s">
        <v>23</v>
      </c>
      <c r="J12" s="30" t="s">
        <v>22</v>
      </c>
      <c r="K12" s="30" t="s">
        <v>21</v>
      </c>
      <c r="L12" s="30" t="s">
        <v>20</v>
      </c>
      <c r="M12" s="29" t="s">
        <v>19</v>
      </c>
    </row>
    <row r="13" spans="2:13" ht="14.25" thickBot="1" x14ac:dyDescent="0.2">
      <c r="C13" s="1" t="s">
        <v>18</v>
      </c>
      <c r="G13" s="10">
        <v>500</v>
      </c>
      <c r="H13" s="28">
        <f t="shared" ref="H13:M22" si="1">IF(AND(H$3&lt;&gt;"-",$G13&lt;=$D$2),$G13/(H$3*$E$25)*$C$11/1000*60,"-")</f>
        <v>3.150322495528338</v>
      </c>
      <c r="I13" s="27">
        <f t="shared" si="1"/>
        <v>5.0515499019001782</v>
      </c>
      <c r="J13" s="27">
        <f t="shared" si="1"/>
        <v>7.3576204261162168</v>
      </c>
      <c r="K13" s="27">
        <f t="shared" si="1"/>
        <v>9.7824362013319099</v>
      </c>
      <c r="L13" s="27">
        <f t="shared" si="1"/>
        <v>12.945686572533598</v>
      </c>
      <c r="M13" s="26">
        <f t="shared" si="1"/>
        <v>16.399127742757575</v>
      </c>
    </row>
    <row r="14" spans="2:13" x14ac:dyDescent="0.15">
      <c r="B14" s="93" t="s">
        <v>17</v>
      </c>
      <c r="C14" s="25" t="s">
        <v>15</v>
      </c>
      <c r="D14" s="95" t="s">
        <v>16</v>
      </c>
      <c r="E14" s="96"/>
      <c r="G14" s="9">
        <v>600</v>
      </c>
      <c r="H14" s="8">
        <f t="shared" si="1"/>
        <v>3.7803869946340058</v>
      </c>
      <c r="I14" s="7">
        <f t="shared" si="1"/>
        <v>6.0618598822802134</v>
      </c>
      <c r="J14" s="7">
        <f t="shared" si="1"/>
        <v>8.8291445113394609</v>
      </c>
      <c r="K14" s="7">
        <f t="shared" si="1"/>
        <v>11.738923441598294</v>
      </c>
      <c r="L14" s="7">
        <f t="shared" si="1"/>
        <v>15.534823887040316</v>
      </c>
      <c r="M14" s="6">
        <f t="shared" si="1"/>
        <v>19.678953291309085</v>
      </c>
    </row>
    <row r="15" spans="2:13" ht="14.25" thickBot="1" x14ac:dyDescent="0.2">
      <c r="B15" s="94"/>
      <c r="C15" s="24" t="s">
        <v>15</v>
      </c>
      <c r="D15" s="91" t="s">
        <v>14</v>
      </c>
      <c r="E15" s="92"/>
      <c r="G15" s="9">
        <v>700</v>
      </c>
      <c r="H15" s="8">
        <f t="shared" si="1"/>
        <v>4.4104514937396733</v>
      </c>
      <c r="I15" s="7">
        <f t="shared" si="1"/>
        <v>7.0721698626602487</v>
      </c>
      <c r="J15" s="7">
        <f t="shared" si="1"/>
        <v>10.300668596562703</v>
      </c>
      <c r="K15" s="7">
        <f t="shared" si="1"/>
        <v>13.695410681864674</v>
      </c>
      <c r="L15" s="7">
        <f t="shared" si="1"/>
        <v>18.123961201547036</v>
      </c>
      <c r="M15" s="6">
        <f t="shared" si="1"/>
        <v>22.958778839860599</v>
      </c>
    </row>
    <row r="16" spans="2:13" ht="14.25" thickBot="1" x14ac:dyDescent="0.2">
      <c r="B16" s="23" t="s">
        <v>13</v>
      </c>
      <c r="C16" s="22" t="str">
        <f>IF(OR($C$14&lt;&gt;"-",$C$15&lt;&gt;"-"),($C$14-$C$15)/5,"-")</f>
        <v>-</v>
      </c>
      <c r="D16" s="79" t="s">
        <v>12</v>
      </c>
      <c r="E16" s="80"/>
      <c r="G16" s="9">
        <v>800</v>
      </c>
      <c r="H16" s="8">
        <f t="shared" si="1"/>
        <v>5.0405159928453411</v>
      </c>
      <c r="I16" s="7">
        <f t="shared" si="1"/>
        <v>8.082479843040284</v>
      </c>
      <c r="J16" s="7">
        <f t="shared" si="1"/>
        <v>11.772192681785947</v>
      </c>
      <c r="K16" s="7">
        <f t="shared" si="1"/>
        <v>15.651897922131058</v>
      </c>
      <c r="L16" s="7">
        <f t="shared" si="1"/>
        <v>20.713098516053755</v>
      </c>
      <c r="M16" s="6">
        <f t="shared" si="1"/>
        <v>26.238604388412117</v>
      </c>
    </row>
    <row r="17" spans="2:13" ht="14.25" thickBot="1" x14ac:dyDescent="0.2">
      <c r="G17" s="10">
        <v>900</v>
      </c>
      <c r="H17" s="8">
        <f t="shared" si="1"/>
        <v>5.670580491951009</v>
      </c>
      <c r="I17" s="7">
        <f t="shared" si="1"/>
        <v>9.0927898234203202</v>
      </c>
      <c r="J17" s="7">
        <f t="shared" si="1"/>
        <v>13.243716767009191</v>
      </c>
      <c r="K17" s="7">
        <f t="shared" si="1"/>
        <v>17.60838516239744</v>
      </c>
      <c r="L17" s="7">
        <f t="shared" si="1"/>
        <v>23.302235830560473</v>
      </c>
      <c r="M17" s="6">
        <f t="shared" si="1"/>
        <v>29.518429936963628</v>
      </c>
    </row>
    <row r="18" spans="2:13" ht="14.25" thickBot="1" x14ac:dyDescent="0.2">
      <c r="C18" s="71" t="s">
        <v>11</v>
      </c>
      <c r="D18" s="67"/>
      <c r="E18" s="72"/>
      <c r="G18" s="9">
        <v>1000</v>
      </c>
      <c r="H18" s="8">
        <f t="shared" si="1"/>
        <v>6.300644991056676</v>
      </c>
      <c r="I18" s="7">
        <f t="shared" si="1"/>
        <v>10.103099803800356</v>
      </c>
      <c r="J18" s="7">
        <f t="shared" si="1"/>
        <v>14.715240852232434</v>
      </c>
      <c r="K18" s="7">
        <f t="shared" si="1"/>
        <v>19.56487240266382</v>
      </c>
      <c r="L18" s="7">
        <f t="shared" si="1"/>
        <v>25.891373145067195</v>
      </c>
      <c r="M18" s="6">
        <f t="shared" si="1"/>
        <v>32.798255485515149</v>
      </c>
    </row>
    <row r="19" spans="2:13" x14ac:dyDescent="0.15">
      <c r="B19" s="21" t="s">
        <v>10</v>
      </c>
      <c r="C19" s="68" t="s">
        <v>9</v>
      </c>
      <c r="D19" s="20">
        <v>1</v>
      </c>
      <c r="E19" s="19">
        <v>3.5710000000000002</v>
      </c>
      <c r="G19" s="9">
        <v>1100</v>
      </c>
      <c r="H19" s="8">
        <f t="shared" si="1"/>
        <v>6.9307094901623429</v>
      </c>
      <c r="I19" s="7">
        <f t="shared" si="1"/>
        <v>11.113409784180392</v>
      </c>
      <c r="J19" s="7">
        <f t="shared" si="1"/>
        <v>16.186764937455678</v>
      </c>
      <c r="K19" s="7">
        <f t="shared" si="1"/>
        <v>21.521359642930204</v>
      </c>
      <c r="L19" s="7">
        <f t="shared" si="1"/>
        <v>28.480510459573914</v>
      </c>
      <c r="M19" s="6">
        <f t="shared" si="1"/>
        <v>36.078081034066656</v>
      </c>
    </row>
    <row r="20" spans="2:13" x14ac:dyDescent="0.15">
      <c r="B20" s="18" t="s">
        <v>8</v>
      </c>
      <c r="C20" s="69"/>
      <c r="D20" s="17">
        <v>2</v>
      </c>
      <c r="E20" s="16">
        <v>2.2269999999999999</v>
      </c>
      <c r="G20" s="9">
        <v>1200</v>
      </c>
      <c r="H20" s="8">
        <f t="shared" si="1"/>
        <v>7.5607739892680117</v>
      </c>
      <c r="I20" s="7">
        <f t="shared" si="1"/>
        <v>12.123719764560427</v>
      </c>
      <c r="J20" s="7">
        <f t="shared" si="1"/>
        <v>17.658289022678922</v>
      </c>
      <c r="K20" s="7">
        <f t="shared" si="1"/>
        <v>23.477846883196587</v>
      </c>
      <c r="L20" s="7">
        <f t="shared" si="1"/>
        <v>31.069647774080632</v>
      </c>
      <c r="M20" s="6">
        <f t="shared" si="1"/>
        <v>39.35790658261817</v>
      </c>
    </row>
    <row r="21" spans="2:13" x14ac:dyDescent="0.15">
      <c r="B21" s="18" t="s">
        <v>7</v>
      </c>
      <c r="C21" s="69"/>
      <c r="D21" s="17">
        <v>3</v>
      </c>
      <c r="E21" s="16">
        <v>1.5289999999999999</v>
      </c>
      <c r="G21" s="10">
        <v>1300</v>
      </c>
      <c r="H21" s="8">
        <f t="shared" si="1"/>
        <v>8.1908384883736769</v>
      </c>
      <c r="I21" s="7">
        <f t="shared" si="1"/>
        <v>13.134029744940463</v>
      </c>
      <c r="J21" s="7">
        <f t="shared" si="1"/>
        <v>19.129813107902159</v>
      </c>
      <c r="K21" s="7">
        <f t="shared" si="1"/>
        <v>25.434334123462971</v>
      </c>
      <c r="L21" s="7">
        <f t="shared" si="1"/>
        <v>33.658785088587358</v>
      </c>
      <c r="M21" s="6">
        <f t="shared" si="1"/>
        <v>42.637732131169692</v>
      </c>
    </row>
    <row r="22" spans="2:13" x14ac:dyDescent="0.15">
      <c r="B22" s="18" t="s">
        <v>6</v>
      </c>
      <c r="C22" s="69"/>
      <c r="D22" s="17">
        <v>4</v>
      </c>
      <c r="E22" s="16">
        <v>1.1499999999999999</v>
      </c>
      <c r="G22" s="9">
        <v>1400</v>
      </c>
      <c r="H22" s="8">
        <f t="shared" si="1"/>
        <v>8.8209029874793465</v>
      </c>
      <c r="I22" s="7">
        <f t="shared" si="1"/>
        <v>14.144339725320497</v>
      </c>
      <c r="J22" s="7">
        <f t="shared" si="1"/>
        <v>20.601337193125406</v>
      </c>
      <c r="K22" s="7">
        <f t="shared" si="1"/>
        <v>27.390821363729348</v>
      </c>
      <c r="L22" s="7">
        <f t="shared" si="1"/>
        <v>36.247922403094073</v>
      </c>
      <c r="M22" s="6">
        <f t="shared" si="1"/>
        <v>45.917557679721199</v>
      </c>
    </row>
    <row r="23" spans="2:13" x14ac:dyDescent="0.15">
      <c r="B23" s="18" t="s">
        <v>5</v>
      </c>
      <c r="C23" s="69"/>
      <c r="D23" s="17">
        <v>5</v>
      </c>
      <c r="E23" s="16">
        <v>0.86899999999999999</v>
      </c>
      <c r="G23" s="9">
        <v>1500</v>
      </c>
      <c r="H23" s="8">
        <f t="shared" ref="H23:M32" si="2">IF(AND(H$3&lt;&gt;"-",$G23&lt;=$D$2),$G23/(H$3*$E$25)*$C$11/1000*60,"-")</f>
        <v>9.4509674865850144</v>
      </c>
      <c r="I23" s="7">
        <f t="shared" si="2"/>
        <v>15.154649705700532</v>
      </c>
      <c r="J23" s="7">
        <f t="shared" si="2"/>
        <v>22.07286127834865</v>
      </c>
      <c r="K23" s="7">
        <f t="shared" si="2"/>
        <v>29.347308603995728</v>
      </c>
      <c r="L23" s="7">
        <f t="shared" si="2"/>
        <v>38.837059717600788</v>
      </c>
      <c r="M23" s="6">
        <f t="shared" si="2"/>
        <v>49.19738322827272</v>
      </c>
    </row>
    <row r="24" spans="2:13" ht="14.25" thickBot="1" x14ac:dyDescent="0.2">
      <c r="B24" s="15" t="s">
        <v>4</v>
      </c>
      <c r="C24" s="70"/>
      <c r="D24" s="14">
        <v>6</v>
      </c>
      <c r="E24" s="13">
        <v>0.68600000000000005</v>
      </c>
      <c r="G24" s="9">
        <v>1600</v>
      </c>
      <c r="H24" s="8">
        <f t="shared" si="2"/>
        <v>10.081031985690682</v>
      </c>
      <c r="I24" s="7">
        <f t="shared" si="2"/>
        <v>16.164959686080568</v>
      </c>
      <c r="J24" s="7">
        <f t="shared" si="2"/>
        <v>23.544385363571894</v>
      </c>
      <c r="K24" s="7">
        <f t="shared" si="2"/>
        <v>31.303795844262115</v>
      </c>
      <c r="L24" s="7">
        <f t="shared" si="2"/>
        <v>41.42619703210751</v>
      </c>
      <c r="M24" s="6">
        <f t="shared" si="2"/>
        <v>52.477208776824234</v>
      </c>
    </row>
    <row r="25" spans="2:13" ht="14.25" thickBot="1" x14ac:dyDescent="0.2">
      <c r="B25" s="12" t="s">
        <v>3</v>
      </c>
      <c r="C25" s="66" t="s">
        <v>2</v>
      </c>
      <c r="D25" s="67"/>
      <c r="E25" s="11">
        <v>4.875</v>
      </c>
      <c r="G25" s="10">
        <v>1700</v>
      </c>
      <c r="H25" s="8">
        <f t="shared" si="2"/>
        <v>10.711096484796348</v>
      </c>
      <c r="I25" s="7">
        <f t="shared" si="2"/>
        <v>17.175269666460604</v>
      </c>
      <c r="J25" s="7">
        <f t="shared" si="2"/>
        <v>25.015909448795135</v>
      </c>
      <c r="K25" s="7">
        <f t="shared" si="2"/>
        <v>33.260283084528496</v>
      </c>
      <c r="L25" s="7">
        <f t="shared" si="2"/>
        <v>44.015334346614232</v>
      </c>
      <c r="M25" s="6">
        <f t="shared" si="2"/>
        <v>55.757034325375749</v>
      </c>
    </row>
    <row r="26" spans="2:13" ht="14.25" thickBot="1" x14ac:dyDescent="0.2">
      <c r="G26" s="9">
        <v>1800</v>
      </c>
      <c r="H26" s="8">
        <f t="shared" si="2"/>
        <v>11.341160983902018</v>
      </c>
      <c r="I26" s="7">
        <f t="shared" si="2"/>
        <v>18.18557964684064</v>
      </c>
      <c r="J26" s="7">
        <f t="shared" si="2"/>
        <v>26.487433534018383</v>
      </c>
      <c r="K26" s="7">
        <f t="shared" si="2"/>
        <v>35.216770324794879</v>
      </c>
      <c r="L26" s="7">
        <f t="shared" si="2"/>
        <v>46.604471661120947</v>
      </c>
      <c r="M26" s="6">
        <f t="shared" si="2"/>
        <v>59.036859873927256</v>
      </c>
    </row>
    <row r="27" spans="2:13" ht="14.25" thickBot="1" x14ac:dyDescent="0.2">
      <c r="B27" s="76" t="s">
        <v>1</v>
      </c>
      <c r="C27" s="77"/>
      <c r="D27" s="77"/>
      <c r="E27" s="78"/>
      <c r="G27" s="9">
        <v>1900</v>
      </c>
      <c r="H27" s="8">
        <f t="shared" si="2"/>
        <v>11.971225483007684</v>
      </c>
      <c r="I27" s="7">
        <f t="shared" si="2"/>
        <v>19.195889627220676</v>
      </c>
      <c r="J27" s="7">
        <f t="shared" si="2"/>
        <v>27.958957619241623</v>
      </c>
      <c r="K27" s="7">
        <f t="shared" si="2"/>
        <v>37.173257565061256</v>
      </c>
      <c r="L27" s="7">
        <f t="shared" si="2"/>
        <v>49.193608975627669</v>
      </c>
      <c r="M27" s="6">
        <f t="shared" si="2"/>
        <v>62.31668542247877</v>
      </c>
    </row>
    <row r="28" spans="2:13" ht="14.25" thickBot="1" x14ac:dyDescent="0.2">
      <c r="B28" s="76" t="s">
        <v>0</v>
      </c>
      <c r="C28" s="77"/>
      <c r="D28" s="77"/>
      <c r="E28" s="78"/>
      <c r="G28" s="9">
        <v>2000</v>
      </c>
      <c r="H28" s="8">
        <f t="shared" si="2"/>
        <v>12.601289982113352</v>
      </c>
      <c r="I28" s="7">
        <f t="shared" si="2"/>
        <v>20.206199607600713</v>
      </c>
      <c r="J28" s="7">
        <f t="shared" si="2"/>
        <v>29.430481704464867</v>
      </c>
      <c r="K28" s="7">
        <f t="shared" si="2"/>
        <v>39.12974480532764</v>
      </c>
      <c r="L28" s="7">
        <f t="shared" si="2"/>
        <v>51.782746290134391</v>
      </c>
      <c r="M28" s="6">
        <f t="shared" si="2"/>
        <v>65.596510971030298</v>
      </c>
    </row>
    <row r="29" spans="2:13" x14ac:dyDescent="0.15">
      <c r="G29" s="10">
        <v>2100</v>
      </c>
      <c r="H29" s="8">
        <f t="shared" si="2"/>
        <v>13.23135448121902</v>
      </c>
      <c r="I29" s="7">
        <f t="shared" si="2"/>
        <v>21.216509587980749</v>
      </c>
      <c r="J29" s="7">
        <f t="shared" si="2"/>
        <v>30.902005789688111</v>
      </c>
      <c r="K29" s="7">
        <f t="shared" si="2"/>
        <v>41.086232045594024</v>
      </c>
      <c r="L29" s="7">
        <f t="shared" si="2"/>
        <v>54.371883604641113</v>
      </c>
      <c r="M29" s="6">
        <f t="shared" si="2"/>
        <v>68.876336519581812</v>
      </c>
    </row>
    <row r="30" spans="2:13" x14ac:dyDescent="0.15">
      <c r="G30" s="9">
        <v>2200</v>
      </c>
      <c r="H30" s="8">
        <f t="shared" si="2"/>
        <v>13.861418980324686</v>
      </c>
      <c r="I30" s="7">
        <f t="shared" si="2"/>
        <v>22.226819568360785</v>
      </c>
      <c r="J30" s="7">
        <f t="shared" si="2"/>
        <v>32.373529874911355</v>
      </c>
      <c r="K30" s="7">
        <f t="shared" si="2"/>
        <v>43.042719285860407</v>
      </c>
      <c r="L30" s="7">
        <f t="shared" si="2"/>
        <v>56.961020919147828</v>
      </c>
      <c r="M30" s="6">
        <f t="shared" si="2"/>
        <v>72.156162068133312</v>
      </c>
    </row>
    <row r="31" spans="2:13" x14ac:dyDescent="0.15">
      <c r="G31" s="9">
        <v>2300</v>
      </c>
      <c r="H31" s="8">
        <f t="shared" si="2"/>
        <v>14.491483479430356</v>
      </c>
      <c r="I31" s="7">
        <f t="shared" si="2"/>
        <v>23.237129548740818</v>
      </c>
      <c r="J31" s="7">
        <f t="shared" si="2"/>
        <v>33.845053960134599</v>
      </c>
      <c r="K31" s="7">
        <f t="shared" si="2"/>
        <v>44.999206526126784</v>
      </c>
      <c r="L31" s="7">
        <f t="shared" si="2"/>
        <v>59.550158233654543</v>
      </c>
      <c r="M31" s="6">
        <f t="shared" si="2"/>
        <v>75.435987616684827</v>
      </c>
    </row>
    <row r="32" spans="2:13" x14ac:dyDescent="0.15">
      <c r="G32" s="9">
        <v>2400</v>
      </c>
      <c r="H32" s="8">
        <f t="shared" si="2"/>
        <v>15.121547978536023</v>
      </c>
      <c r="I32" s="7">
        <f t="shared" si="2"/>
        <v>24.247439529120854</v>
      </c>
      <c r="J32" s="7">
        <f t="shared" si="2"/>
        <v>35.316578045357844</v>
      </c>
      <c r="K32" s="7">
        <f t="shared" si="2"/>
        <v>46.955693766393175</v>
      </c>
      <c r="L32" s="7">
        <f t="shared" si="2"/>
        <v>62.139295548161265</v>
      </c>
      <c r="M32" s="6">
        <f t="shared" si="2"/>
        <v>78.715813165236341</v>
      </c>
    </row>
    <row r="33" spans="5:13" x14ac:dyDescent="0.15">
      <c r="G33" s="10">
        <v>2500</v>
      </c>
      <c r="H33" s="8">
        <f t="shared" ref="H33:M42" si="3">IF(AND(H$3&lt;&gt;"-",$G33&lt;=$D$2),$G33/(H$3*$E$25)*$C$11/1000*60,"-")</f>
        <v>15.751612477641691</v>
      </c>
      <c r="I33" s="7">
        <f t="shared" si="3"/>
        <v>25.257749509500893</v>
      </c>
      <c r="J33" s="7">
        <f t="shared" si="3"/>
        <v>36.78810213058108</v>
      </c>
      <c r="K33" s="7">
        <f t="shared" si="3"/>
        <v>48.912181006659551</v>
      </c>
      <c r="L33" s="7">
        <f t="shared" si="3"/>
        <v>64.728432862668001</v>
      </c>
      <c r="M33" s="6">
        <f t="shared" si="3"/>
        <v>81.995638713787869</v>
      </c>
    </row>
    <row r="34" spans="5:13" x14ac:dyDescent="0.15">
      <c r="G34" s="9">
        <v>2600</v>
      </c>
      <c r="H34" s="8">
        <f t="shared" si="3"/>
        <v>16.381676976747354</v>
      </c>
      <c r="I34" s="7">
        <f t="shared" si="3"/>
        <v>26.268059489880926</v>
      </c>
      <c r="J34" s="7">
        <f t="shared" si="3"/>
        <v>38.259626215804317</v>
      </c>
      <c r="K34" s="7">
        <f t="shared" si="3"/>
        <v>50.868668246925942</v>
      </c>
      <c r="L34" s="7">
        <f t="shared" si="3"/>
        <v>67.317570177174716</v>
      </c>
      <c r="M34" s="6">
        <f t="shared" si="3"/>
        <v>85.275464262339383</v>
      </c>
    </row>
    <row r="35" spans="5:13" x14ac:dyDescent="0.15">
      <c r="E35" s="56"/>
      <c r="F35" s="56"/>
      <c r="G35" s="60">
        <v>2700</v>
      </c>
      <c r="H35" s="58">
        <f t="shared" si="3"/>
        <v>17.011741475853025</v>
      </c>
      <c r="I35" s="55">
        <f t="shared" si="3"/>
        <v>27.278369470260959</v>
      </c>
      <c r="J35" s="55">
        <f t="shared" si="3"/>
        <v>39.731150301027562</v>
      </c>
      <c r="K35" s="55">
        <f t="shared" si="3"/>
        <v>52.825155487192312</v>
      </c>
      <c r="L35" s="55">
        <f t="shared" si="3"/>
        <v>69.906707491681431</v>
      </c>
      <c r="M35" s="59">
        <f t="shared" si="3"/>
        <v>88.555289810890898</v>
      </c>
    </row>
    <row r="36" spans="5:13" x14ac:dyDescent="0.15">
      <c r="E36" s="56"/>
      <c r="F36" s="56"/>
      <c r="G36" s="60">
        <v>2800</v>
      </c>
      <c r="H36" s="58">
        <f t="shared" si="3"/>
        <v>17.641805974958693</v>
      </c>
      <c r="I36" s="55">
        <f t="shared" si="3"/>
        <v>28.288679450640995</v>
      </c>
      <c r="J36" s="55">
        <f t="shared" si="3"/>
        <v>41.202674386250813</v>
      </c>
      <c r="K36" s="55">
        <f t="shared" si="3"/>
        <v>54.781642727458696</v>
      </c>
      <c r="L36" s="55">
        <f t="shared" si="3"/>
        <v>72.495844806188146</v>
      </c>
      <c r="M36" s="59">
        <f t="shared" si="3"/>
        <v>91.835115359442398</v>
      </c>
    </row>
    <row r="37" spans="5:13" x14ac:dyDescent="0.15">
      <c r="E37" s="56"/>
      <c r="F37" s="56"/>
      <c r="G37" s="57">
        <v>2900</v>
      </c>
      <c r="H37" s="58">
        <f t="shared" si="3"/>
        <v>18.271870474064361</v>
      </c>
      <c r="I37" s="55">
        <f t="shared" si="3"/>
        <v>29.298989431021031</v>
      </c>
      <c r="J37" s="55">
        <f t="shared" si="3"/>
        <v>42.674198471474057</v>
      </c>
      <c r="K37" s="55">
        <f t="shared" si="3"/>
        <v>56.738129967725087</v>
      </c>
      <c r="L37" s="55">
        <f t="shared" si="3"/>
        <v>75.08498212069486</v>
      </c>
      <c r="M37" s="59">
        <f t="shared" si="3"/>
        <v>95.114940907993912</v>
      </c>
    </row>
    <row r="38" spans="5:13" x14ac:dyDescent="0.15">
      <c r="E38" s="56"/>
      <c r="F38" s="56"/>
      <c r="G38" s="60">
        <v>3000</v>
      </c>
      <c r="H38" s="58">
        <f t="shared" si="3"/>
        <v>18.901934973170029</v>
      </c>
      <c r="I38" s="55">
        <f t="shared" si="3"/>
        <v>30.309299411401064</v>
      </c>
      <c r="J38" s="55">
        <f t="shared" si="3"/>
        <v>44.145722556697301</v>
      </c>
      <c r="K38" s="55">
        <f t="shared" si="3"/>
        <v>58.694617207991456</v>
      </c>
      <c r="L38" s="55">
        <f t="shared" si="3"/>
        <v>77.674119435201575</v>
      </c>
      <c r="M38" s="59">
        <f t="shared" si="3"/>
        <v>98.39476645654544</v>
      </c>
    </row>
    <row r="39" spans="5:13" x14ac:dyDescent="0.15">
      <c r="E39" s="56"/>
      <c r="F39" s="56"/>
      <c r="G39" s="60">
        <v>3100</v>
      </c>
      <c r="H39" s="58">
        <f t="shared" si="3"/>
        <v>19.531999472275697</v>
      </c>
      <c r="I39" s="55">
        <f t="shared" si="3"/>
        <v>31.3196093917811</v>
      </c>
      <c r="J39" s="55">
        <f t="shared" si="3"/>
        <v>45.617246641920538</v>
      </c>
      <c r="K39" s="55">
        <f t="shared" si="3"/>
        <v>60.651104448257847</v>
      </c>
      <c r="L39" s="55">
        <f t="shared" si="3"/>
        <v>80.263256749708304</v>
      </c>
      <c r="M39" s="59">
        <f t="shared" si="3"/>
        <v>101.67459200509695</v>
      </c>
    </row>
    <row r="40" spans="5:13" x14ac:dyDescent="0.15">
      <c r="E40" s="56"/>
      <c r="F40" s="56"/>
      <c r="G40" s="60">
        <v>3200</v>
      </c>
      <c r="H40" s="58">
        <f t="shared" si="3"/>
        <v>20.162063971381365</v>
      </c>
      <c r="I40" s="55">
        <f t="shared" si="3"/>
        <v>32.329919372161136</v>
      </c>
      <c r="J40" s="55">
        <f t="shared" si="3"/>
        <v>47.088770727143789</v>
      </c>
      <c r="K40" s="55">
        <f t="shared" si="3"/>
        <v>62.607591688524231</v>
      </c>
      <c r="L40" s="55">
        <f t="shared" si="3"/>
        <v>82.852394064215019</v>
      </c>
      <c r="M40" s="59">
        <f t="shared" si="3"/>
        <v>104.95441755364847</v>
      </c>
    </row>
    <row r="41" spans="5:13" x14ac:dyDescent="0.15">
      <c r="E41" s="56"/>
      <c r="F41" s="56"/>
      <c r="G41" s="57">
        <v>3300</v>
      </c>
      <c r="H41" s="58">
        <f t="shared" si="3"/>
        <v>20.792128470487029</v>
      </c>
      <c r="I41" s="55">
        <f t="shared" si="3"/>
        <v>33.340229352541172</v>
      </c>
      <c r="J41" s="55">
        <f t="shared" si="3"/>
        <v>48.560294812367033</v>
      </c>
      <c r="K41" s="55">
        <f t="shared" si="3"/>
        <v>64.564078928790593</v>
      </c>
      <c r="L41" s="55">
        <f t="shared" si="3"/>
        <v>85.441531378721749</v>
      </c>
      <c r="M41" s="59">
        <f t="shared" si="3"/>
        <v>108.23424310219997</v>
      </c>
    </row>
    <row r="42" spans="5:13" x14ac:dyDescent="0.15">
      <c r="E42" s="56"/>
      <c r="F42" s="56"/>
      <c r="G42" s="60">
        <v>3400</v>
      </c>
      <c r="H42" s="58">
        <f t="shared" si="3"/>
        <v>21.422192969592697</v>
      </c>
      <c r="I42" s="55">
        <f t="shared" si="3"/>
        <v>34.350539332921208</v>
      </c>
      <c r="J42" s="55">
        <f t="shared" si="3"/>
        <v>50.03181889759027</v>
      </c>
      <c r="K42" s="55">
        <f t="shared" si="3"/>
        <v>66.520566169056991</v>
      </c>
      <c r="L42" s="55">
        <f t="shared" si="3"/>
        <v>88.030668693228463</v>
      </c>
      <c r="M42" s="59">
        <f t="shared" si="3"/>
        <v>111.5140686507515</v>
      </c>
    </row>
    <row r="43" spans="5:13" x14ac:dyDescent="0.15">
      <c r="E43" s="56"/>
      <c r="F43" s="56"/>
      <c r="G43" s="60">
        <v>3500</v>
      </c>
      <c r="H43" s="58">
        <f t="shared" ref="H43:M52" si="4">IF(AND(H$3&lt;&gt;"-",$G43&lt;=$D$2),$G43/(H$3*$E$25)*$C$11/1000*60,"-")</f>
        <v>22.052257468698368</v>
      </c>
      <c r="I43" s="55">
        <f t="shared" si="4"/>
        <v>35.360849313301252</v>
      </c>
      <c r="J43" s="55">
        <f t="shared" si="4"/>
        <v>51.503342982813521</v>
      </c>
      <c r="K43" s="55">
        <f t="shared" si="4"/>
        <v>68.477053409323389</v>
      </c>
      <c r="L43" s="55">
        <f t="shared" si="4"/>
        <v>90.619806007735178</v>
      </c>
      <c r="M43" s="59">
        <f t="shared" si="4"/>
        <v>114.79389419930301</v>
      </c>
    </row>
    <row r="44" spans="5:13" x14ac:dyDescent="0.15">
      <c r="G44" s="9">
        <v>3600</v>
      </c>
      <c r="H44" s="8">
        <f t="shared" si="4"/>
        <v>22.682321967804036</v>
      </c>
      <c r="I44" s="7">
        <f t="shared" si="4"/>
        <v>36.371159293681281</v>
      </c>
      <c r="J44" s="7">
        <f t="shared" si="4"/>
        <v>52.974867068036765</v>
      </c>
      <c r="K44" s="7">
        <f t="shared" si="4"/>
        <v>70.433540649589759</v>
      </c>
      <c r="L44" s="7">
        <f t="shared" si="4"/>
        <v>93.208943322241893</v>
      </c>
      <c r="M44" s="6">
        <f t="shared" si="4"/>
        <v>118.07371974785451</v>
      </c>
    </row>
    <row r="45" spans="5:13" x14ac:dyDescent="0.15">
      <c r="G45" s="10">
        <v>3700</v>
      </c>
      <c r="H45" s="8">
        <f t="shared" si="4"/>
        <v>23.312386466909704</v>
      </c>
      <c r="I45" s="7">
        <f t="shared" si="4"/>
        <v>37.381469274061317</v>
      </c>
      <c r="J45" s="7">
        <f t="shared" si="4"/>
        <v>54.446391153260002</v>
      </c>
      <c r="K45" s="7">
        <f t="shared" si="4"/>
        <v>72.390027889856128</v>
      </c>
      <c r="L45" s="7">
        <f t="shared" si="4"/>
        <v>95.798080636748608</v>
      </c>
      <c r="M45" s="6">
        <f t="shared" si="4"/>
        <v>121.35354529640603</v>
      </c>
    </row>
    <row r="46" spans="5:13" x14ac:dyDescent="0.15">
      <c r="G46" s="9">
        <v>3800</v>
      </c>
      <c r="H46" s="8">
        <f t="shared" si="4"/>
        <v>23.942450966015368</v>
      </c>
      <c r="I46" s="7">
        <f t="shared" si="4"/>
        <v>38.391779254441353</v>
      </c>
      <c r="J46" s="7">
        <f t="shared" si="4"/>
        <v>55.917915238483246</v>
      </c>
      <c r="K46" s="7">
        <f t="shared" si="4"/>
        <v>74.346515130122512</v>
      </c>
      <c r="L46" s="7">
        <f t="shared" si="4"/>
        <v>98.387217951255337</v>
      </c>
      <c r="M46" s="6">
        <f t="shared" si="4"/>
        <v>124.63337084495754</v>
      </c>
    </row>
    <row r="47" spans="5:13" x14ac:dyDescent="0.15">
      <c r="G47" s="9">
        <v>3900</v>
      </c>
      <c r="H47" s="8">
        <f t="shared" si="4"/>
        <v>24.572515465121036</v>
      </c>
      <c r="I47" s="7">
        <f t="shared" si="4"/>
        <v>39.402089234821389</v>
      </c>
      <c r="J47" s="7">
        <f t="shared" si="4"/>
        <v>57.389439323706497</v>
      </c>
      <c r="K47" s="7">
        <f t="shared" si="4"/>
        <v>76.30300237038891</v>
      </c>
      <c r="L47" s="7">
        <f t="shared" si="4"/>
        <v>100.97635526576205</v>
      </c>
      <c r="M47" s="6">
        <f t="shared" si="4"/>
        <v>127.9131963935091</v>
      </c>
    </row>
    <row r="48" spans="5:13" x14ac:dyDescent="0.15">
      <c r="G48" s="9">
        <v>4000</v>
      </c>
      <c r="H48" s="8">
        <f t="shared" si="4"/>
        <v>25.202579964226704</v>
      </c>
      <c r="I48" s="7">
        <f t="shared" si="4"/>
        <v>40.412399215201425</v>
      </c>
      <c r="J48" s="7">
        <f t="shared" si="4"/>
        <v>58.860963408929734</v>
      </c>
      <c r="K48" s="7">
        <f t="shared" si="4"/>
        <v>78.25948961065528</v>
      </c>
      <c r="L48" s="7">
        <f t="shared" si="4"/>
        <v>103.56549258026878</v>
      </c>
      <c r="M48" s="6">
        <f t="shared" si="4"/>
        <v>131.1930219420606</v>
      </c>
    </row>
    <row r="49" spans="6:14" x14ac:dyDescent="0.15">
      <c r="G49" s="10">
        <v>4100</v>
      </c>
      <c r="H49" s="8">
        <f t="shared" si="4"/>
        <v>25.832644463332368</v>
      </c>
      <c r="I49" s="7">
        <f t="shared" si="4"/>
        <v>41.422709195581454</v>
      </c>
      <c r="J49" s="7">
        <f t="shared" si="4"/>
        <v>60.332487494152986</v>
      </c>
      <c r="K49" s="7">
        <f t="shared" si="4"/>
        <v>80.215976850921663</v>
      </c>
      <c r="L49" s="7">
        <f t="shared" si="4"/>
        <v>106.15462989477551</v>
      </c>
      <c r="M49" s="6">
        <f t="shared" si="4"/>
        <v>134.47284749061208</v>
      </c>
    </row>
    <row r="50" spans="6:14" x14ac:dyDescent="0.15">
      <c r="G50" s="9">
        <v>4200</v>
      </c>
      <c r="H50" s="8">
        <f t="shared" si="4"/>
        <v>26.46270896243804</v>
      </c>
      <c r="I50" s="7">
        <f t="shared" si="4"/>
        <v>42.433019175961498</v>
      </c>
      <c r="J50" s="7">
        <f t="shared" si="4"/>
        <v>61.804011579376223</v>
      </c>
      <c r="K50" s="7">
        <f t="shared" si="4"/>
        <v>82.172464091188047</v>
      </c>
      <c r="L50" s="7">
        <f t="shared" si="4"/>
        <v>108.74376720928223</v>
      </c>
      <c r="M50" s="6">
        <f t="shared" si="4"/>
        <v>137.75267303916362</v>
      </c>
    </row>
    <row r="51" spans="6:14" x14ac:dyDescent="0.15">
      <c r="G51" s="9">
        <v>4300</v>
      </c>
      <c r="H51" s="8">
        <f t="shared" si="4"/>
        <v>27.092773461543707</v>
      </c>
      <c r="I51" s="7">
        <f t="shared" si="4"/>
        <v>43.443329156341527</v>
      </c>
      <c r="J51" s="7">
        <f t="shared" si="4"/>
        <v>63.275535664599467</v>
      </c>
      <c r="K51" s="7">
        <f t="shared" si="4"/>
        <v>84.128951331454431</v>
      </c>
      <c r="L51" s="7">
        <f t="shared" si="4"/>
        <v>111.33290452378894</v>
      </c>
      <c r="M51" s="6">
        <f t="shared" si="4"/>
        <v>141.03249858771511</v>
      </c>
    </row>
    <row r="52" spans="6:14" x14ac:dyDescent="0.15">
      <c r="G52" s="9">
        <v>4400</v>
      </c>
      <c r="H52" s="8">
        <f t="shared" si="4"/>
        <v>27.722837960649372</v>
      </c>
      <c r="I52" s="7">
        <f t="shared" si="4"/>
        <v>44.45363913672157</v>
      </c>
      <c r="J52" s="7">
        <f t="shared" si="4"/>
        <v>64.747059749822711</v>
      </c>
      <c r="K52" s="7">
        <f t="shared" si="4"/>
        <v>86.085438571720815</v>
      </c>
      <c r="L52" s="7">
        <f t="shared" si="4"/>
        <v>113.92204183829566</v>
      </c>
      <c r="M52" s="6">
        <f t="shared" si="4"/>
        <v>144.31232413626662</v>
      </c>
    </row>
    <row r="53" spans="6:14" x14ac:dyDescent="0.15">
      <c r="G53" s="10">
        <v>4500</v>
      </c>
      <c r="H53" s="8">
        <f t="shared" ref="H53:M62" si="5">IF(AND(H$3&lt;&gt;"-",$G53&lt;=$D$2),$G53/(H$3*$E$25)*$C$11/1000*60,"-")</f>
        <v>28.35290245975504</v>
      </c>
      <c r="I53" s="7">
        <f t="shared" si="5"/>
        <v>45.463949117101599</v>
      </c>
      <c r="J53" s="7">
        <f t="shared" si="5"/>
        <v>66.218583835045962</v>
      </c>
      <c r="K53" s="7">
        <f t="shared" si="5"/>
        <v>88.041925811987184</v>
      </c>
      <c r="L53" s="7">
        <f t="shared" si="5"/>
        <v>116.51117915280237</v>
      </c>
      <c r="M53" s="6">
        <f t="shared" si="5"/>
        <v>147.59214968481817</v>
      </c>
    </row>
    <row r="54" spans="6:14" x14ac:dyDescent="0.15">
      <c r="G54" s="9">
        <v>4600</v>
      </c>
      <c r="H54" s="8">
        <f t="shared" si="5"/>
        <v>28.982966958860711</v>
      </c>
      <c r="I54" s="7">
        <f t="shared" si="5"/>
        <v>46.474259097481635</v>
      </c>
      <c r="J54" s="7">
        <f t="shared" si="5"/>
        <v>67.690107920269199</v>
      </c>
      <c r="K54" s="7">
        <f t="shared" si="5"/>
        <v>89.998413052253568</v>
      </c>
      <c r="L54" s="7">
        <f t="shared" si="5"/>
        <v>119.10031646730909</v>
      </c>
      <c r="M54" s="6">
        <f t="shared" si="5"/>
        <v>150.87197523336965</v>
      </c>
    </row>
    <row r="55" spans="6:14" x14ac:dyDescent="0.15">
      <c r="G55" s="9">
        <v>4700</v>
      </c>
      <c r="H55" s="8">
        <f t="shared" si="5"/>
        <v>29.613031457966379</v>
      </c>
      <c r="I55" s="7">
        <f t="shared" si="5"/>
        <v>47.484569077861671</v>
      </c>
      <c r="J55" s="7">
        <f t="shared" si="5"/>
        <v>69.161632005492436</v>
      </c>
      <c r="K55" s="7">
        <f t="shared" si="5"/>
        <v>91.954900292519952</v>
      </c>
      <c r="L55" s="7">
        <f t="shared" si="5"/>
        <v>121.68945378181581</v>
      </c>
      <c r="M55" s="6">
        <f t="shared" si="5"/>
        <v>154.15180078192117</v>
      </c>
    </row>
    <row r="56" spans="6:14" x14ac:dyDescent="0.15">
      <c r="G56" s="9">
        <v>4800</v>
      </c>
      <c r="H56" s="8">
        <f t="shared" si="5"/>
        <v>30.243095957072047</v>
      </c>
      <c r="I56" s="7">
        <f t="shared" si="5"/>
        <v>48.494879058241708</v>
      </c>
      <c r="J56" s="7">
        <f t="shared" si="5"/>
        <v>70.633156090715687</v>
      </c>
      <c r="K56" s="7">
        <f t="shared" si="5"/>
        <v>93.91138753278635</v>
      </c>
      <c r="L56" s="7">
        <f t="shared" si="5"/>
        <v>124.27859109632253</v>
      </c>
      <c r="M56" s="6">
        <f t="shared" si="5"/>
        <v>157.43162633047268</v>
      </c>
    </row>
    <row r="57" spans="6:14" x14ac:dyDescent="0.15">
      <c r="G57" s="10">
        <v>4900</v>
      </c>
      <c r="H57" s="8">
        <f t="shared" si="5"/>
        <v>30.873160456177715</v>
      </c>
      <c r="I57" s="7">
        <f t="shared" si="5"/>
        <v>49.505189038621737</v>
      </c>
      <c r="J57" s="7">
        <f t="shared" si="5"/>
        <v>72.104680175938924</v>
      </c>
      <c r="K57" s="7">
        <f t="shared" si="5"/>
        <v>95.867874773052733</v>
      </c>
      <c r="L57" s="7">
        <f t="shared" si="5"/>
        <v>126.86772841082929</v>
      </c>
      <c r="M57" s="6">
        <f t="shared" si="5"/>
        <v>160.71145187902422</v>
      </c>
    </row>
    <row r="58" spans="6:14" x14ac:dyDescent="0.15">
      <c r="G58" s="9">
        <v>5000</v>
      </c>
      <c r="H58" s="8">
        <f t="shared" si="5"/>
        <v>31.503224955283383</v>
      </c>
      <c r="I58" s="7">
        <f t="shared" si="5"/>
        <v>50.515499019001787</v>
      </c>
      <c r="J58" s="7">
        <f t="shared" si="5"/>
        <v>73.576204261162161</v>
      </c>
      <c r="K58" s="55">
        <f t="shared" si="5"/>
        <v>97.824362013319103</v>
      </c>
      <c r="L58" s="7">
        <f t="shared" si="5"/>
        <v>129.456865725336</v>
      </c>
      <c r="M58" s="6">
        <f t="shared" si="5"/>
        <v>163.99127742757574</v>
      </c>
    </row>
    <row r="59" spans="6:14" x14ac:dyDescent="0.15">
      <c r="G59" s="9">
        <v>5100</v>
      </c>
      <c r="H59" s="8">
        <f t="shared" si="5"/>
        <v>32.13328945438905</v>
      </c>
      <c r="I59" s="7">
        <f t="shared" si="5"/>
        <v>51.525808999381816</v>
      </c>
      <c r="J59" s="7">
        <f t="shared" si="5"/>
        <v>75.047728346385412</v>
      </c>
      <c r="K59" s="55">
        <f t="shared" si="5"/>
        <v>99.780849253585487</v>
      </c>
      <c r="L59" s="7">
        <f t="shared" si="5"/>
        <v>132.04600303984273</v>
      </c>
      <c r="M59" s="6">
        <f t="shared" si="5"/>
        <v>167.27110297612725</v>
      </c>
    </row>
    <row r="60" spans="6:14" x14ac:dyDescent="0.15">
      <c r="G60" s="9">
        <v>5200</v>
      </c>
      <c r="H60" s="8">
        <f t="shared" si="5"/>
        <v>32.763353953494708</v>
      </c>
      <c r="I60" s="7">
        <f t="shared" si="5"/>
        <v>52.536118979761852</v>
      </c>
      <c r="J60" s="7">
        <f t="shared" si="5"/>
        <v>76.519252431608635</v>
      </c>
      <c r="K60" s="55">
        <f t="shared" si="5"/>
        <v>101.73733649385188</v>
      </c>
      <c r="L60" s="7">
        <f t="shared" si="5"/>
        <v>134.63514035434943</v>
      </c>
      <c r="M60" s="6">
        <f t="shared" si="5"/>
        <v>170.55092852467877</v>
      </c>
    </row>
    <row r="61" spans="6:14" x14ac:dyDescent="0.15">
      <c r="F61" s="56"/>
      <c r="G61" s="57">
        <v>5300</v>
      </c>
      <c r="H61" s="58">
        <f t="shared" si="5"/>
        <v>33.393418452600386</v>
      </c>
      <c r="I61" s="55">
        <f t="shared" si="5"/>
        <v>53.546428960141888</v>
      </c>
      <c r="J61" s="55">
        <f t="shared" si="5"/>
        <v>77.9907765168319</v>
      </c>
      <c r="K61" s="55">
        <f t="shared" si="5"/>
        <v>103.69382373411825</v>
      </c>
      <c r="L61" s="55">
        <f t="shared" si="5"/>
        <v>137.22427766885613</v>
      </c>
      <c r="M61" s="59">
        <f t="shared" si="5"/>
        <v>173.83075407323028</v>
      </c>
      <c r="N61" s="56"/>
    </row>
    <row r="62" spans="6:14" x14ac:dyDescent="0.15">
      <c r="F62" s="56"/>
      <c r="G62" s="60">
        <v>5400</v>
      </c>
      <c r="H62" s="58">
        <f t="shared" si="5"/>
        <v>34.02348295170605</v>
      </c>
      <c r="I62" s="55">
        <f t="shared" si="5"/>
        <v>54.556738940521917</v>
      </c>
      <c r="J62" s="55">
        <f t="shared" si="5"/>
        <v>79.462300602055123</v>
      </c>
      <c r="K62" s="55">
        <f t="shared" si="5"/>
        <v>105.65031097438462</v>
      </c>
      <c r="L62" s="55">
        <f t="shared" si="5"/>
        <v>139.81341498336286</v>
      </c>
      <c r="M62" s="59">
        <f t="shared" si="5"/>
        <v>177.1105796217818</v>
      </c>
      <c r="N62" s="56"/>
    </row>
    <row r="63" spans="6:14" x14ac:dyDescent="0.15">
      <c r="F63" s="56"/>
      <c r="G63" s="60">
        <v>5500</v>
      </c>
      <c r="H63" s="58">
        <f t="shared" ref="H63:M72" si="6">IF(AND(H$3&lt;&gt;"-",$G63&lt;=$D$2),$G63/(H$3*$E$25)*$C$11/1000*60,"-")</f>
        <v>34.653547450811708</v>
      </c>
      <c r="I63" s="55">
        <f t="shared" si="6"/>
        <v>55.567048920901961</v>
      </c>
      <c r="J63" s="55">
        <f t="shared" si="6"/>
        <v>80.933824687278388</v>
      </c>
      <c r="K63" s="55">
        <f t="shared" si="6"/>
        <v>107.60679821465101</v>
      </c>
      <c r="L63" s="55">
        <f t="shared" si="6"/>
        <v>142.40255229786956</v>
      </c>
      <c r="M63" s="59">
        <f t="shared" si="6"/>
        <v>180.39040517033328</v>
      </c>
      <c r="N63" s="56"/>
    </row>
    <row r="64" spans="6:14" x14ac:dyDescent="0.15">
      <c r="F64" s="56"/>
      <c r="G64" s="60">
        <v>5600</v>
      </c>
      <c r="H64" s="58">
        <f t="shared" si="6"/>
        <v>35.283611949917386</v>
      </c>
      <c r="I64" s="55">
        <f t="shared" si="6"/>
        <v>56.57735890128199</v>
      </c>
      <c r="J64" s="55">
        <f t="shared" si="6"/>
        <v>82.405348772501625</v>
      </c>
      <c r="K64" s="55">
        <f t="shared" si="6"/>
        <v>109.56328545491739</v>
      </c>
      <c r="L64" s="55">
        <f t="shared" si="6"/>
        <v>144.99168961237629</v>
      </c>
      <c r="M64" s="59">
        <f t="shared" si="6"/>
        <v>183.6702307188848</v>
      </c>
      <c r="N64" s="56"/>
    </row>
    <row r="65" spans="6:14" x14ac:dyDescent="0.15">
      <c r="F65" s="56"/>
      <c r="G65" s="57">
        <v>5700</v>
      </c>
      <c r="H65" s="58">
        <f t="shared" si="6"/>
        <v>35.91367644902305</v>
      </c>
      <c r="I65" s="55">
        <f t="shared" si="6"/>
        <v>57.587668881662033</v>
      </c>
      <c r="J65" s="55">
        <f t="shared" si="6"/>
        <v>83.876872857724862</v>
      </c>
      <c r="K65" s="55">
        <f t="shared" si="6"/>
        <v>111.51977269518378</v>
      </c>
      <c r="L65" s="55">
        <f t="shared" si="6"/>
        <v>147.58082692688302</v>
      </c>
      <c r="M65" s="59">
        <f t="shared" si="6"/>
        <v>186.95005626743634</v>
      </c>
      <c r="N65" s="56"/>
    </row>
    <row r="66" spans="6:14" x14ac:dyDescent="0.15">
      <c r="F66" s="56"/>
      <c r="G66" s="60">
        <v>5800</v>
      </c>
      <c r="H66" s="58">
        <f t="shared" si="6"/>
        <v>36.543740948128722</v>
      </c>
      <c r="I66" s="55">
        <f t="shared" si="6"/>
        <v>58.597978862042062</v>
      </c>
      <c r="J66" s="55">
        <f t="shared" si="6"/>
        <v>85.348396942948114</v>
      </c>
      <c r="K66" s="55">
        <f t="shared" si="6"/>
        <v>113.47625993545017</v>
      </c>
      <c r="L66" s="55">
        <f t="shared" si="6"/>
        <v>150.16996424138972</v>
      </c>
      <c r="M66" s="59">
        <f t="shared" si="6"/>
        <v>190.22988181598782</v>
      </c>
      <c r="N66" s="56"/>
    </row>
    <row r="67" spans="6:14" x14ac:dyDescent="0.15">
      <c r="F67" s="56"/>
      <c r="G67" s="60">
        <v>5900</v>
      </c>
      <c r="H67" s="58">
        <f t="shared" si="6"/>
        <v>37.173805447234386</v>
      </c>
      <c r="I67" s="55">
        <f t="shared" si="6"/>
        <v>59.608288842422105</v>
      </c>
      <c r="J67" s="55">
        <f t="shared" si="6"/>
        <v>86.819921028171365</v>
      </c>
      <c r="K67" s="55">
        <f t="shared" si="6"/>
        <v>115.43274717571653</v>
      </c>
      <c r="L67" s="55">
        <f t="shared" si="6"/>
        <v>152.75910155589645</v>
      </c>
      <c r="M67" s="59">
        <f t="shared" si="6"/>
        <v>193.50970736453939</v>
      </c>
      <c r="N67" s="56"/>
    </row>
    <row r="68" spans="6:14" x14ac:dyDescent="0.15">
      <c r="F68" s="56"/>
      <c r="G68" s="60">
        <v>6000</v>
      </c>
      <c r="H68" s="58">
        <f t="shared" si="6"/>
        <v>37.803869946340058</v>
      </c>
      <c r="I68" s="55">
        <f t="shared" si="6"/>
        <v>60.618598822802127</v>
      </c>
      <c r="J68" s="55">
        <f t="shared" si="6"/>
        <v>88.291445113394602</v>
      </c>
      <c r="K68" s="55">
        <f t="shared" si="6"/>
        <v>117.38923441598291</v>
      </c>
      <c r="L68" s="55">
        <f t="shared" si="6"/>
        <v>155.34823887040315</v>
      </c>
      <c r="M68" s="59">
        <f t="shared" si="6"/>
        <v>196.78953291309088</v>
      </c>
      <c r="N68" s="56"/>
    </row>
    <row r="69" spans="6:14" x14ac:dyDescent="0.15">
      <c r="F69" s="56"/>
      <c r="G69" s="57">
        <v>6100</v>
      </c>
      <c r="H69" s="58">
        <f t="shared" si="6"/>
        <v>38.433934445445729</v>
      </c>
      <c r="I69" s="55">
        <f t="shared" si="6"/>
        <v>61.628908803182171</v>
      </c>
      <c r="J69" s="55">
        <f t="shared" si="6"/>
        <v>89.762969198617839</v>
      </c>
      <c r="K69" s="55">
        <f t="shared" si="6"/>
        <v>119.34572165624931</v>
      </c>
      <c r="L69" s="55">
        <f t="shared" si="6"/>
        <v>157.93737618490991</v>
      </c>
      <c r="M69" s="59">
        <f t="shared" si="6"/>
        <v>200.06935846164237</v>
      </c>
      <c r="N69" s="56"/>
    </row>
    <row r="70" spans="6:14" x14ac:dyDescent="0.15">
      <c r="F70" s="56"/>
      <c r="G70" s="60">
        <v>6200</v>
      </c>
      <c r="H70" s="58">
        <f t="shared" si="6"/>
        <v>39.063998944551393</v>
      </c>
      <c r="I70" s="55">
        <f t="shared" si="6"/>
        <v>62.6392187835622</v>
      </c>
      <c r="J70" s="55">
        <f t="shared" si="6"/>
        <v>91.234493283841076</v>
      </c>
      <c r="K70" s="55">
        <f t="shared" si="6"/>
        <v>121.30220889651569</v>
      </c>
      <c r="L70" s="55">
        <f t="shared" si="6"/>
        <v>160.52651349941661</v>
      </c>
      <c r="M70" s="59">
        <f t="shared" si="6"/>
        <v>203.34918401019391</v>
      </c>
      <c r="N70" s="56"/>
    </row>
    <row r="71" spans="6:14" x14ac:dyDescent="0.15">
      <c r="F71" s="56"/>
      <c r="G71" s="60">
        <v>6300</v>
      </c>
      <c r="H71" s="58">
        <f t="shared" si="6"/>
        <v>39.694063443657058</v>
      </c>
      <c r="I71" s="55">
        <f t="shared" si="6"/>
        <v>63.64952876394225</v>
      </c>
      <c r="J71" s="55">
        <f t="shared" si="6"/>
        <v>92.706017369064327</v>
      </c>
      <c r="K71" s="55">
        <f t="shared" si="6"/>
        <v>123.25869613678206</v>
      </c>
      <c r="L71" s="55">
        <f t="shared" si="6"/>
        <v>163.11565081392334</v>
      </c>
      <c r="M71" s="59">
        <f t="shared" si="6"/>
        <v>206.62900955874542</v>
      </c>
      <c r="N71" s="56"/>
    </row>
    <row r="72" spans="6:14" x14ac:dyDescent="0.15">
      <c r="F72" s="56"/>
      <c r="G72" s="60">
        <v>6400</v>
      </c>
      <c r="H72" s="58">
        <f t="shared" si="6"/>
        <v>40.324127942762729</v>
      </c>
      <c r="I72" s="55">
        <f t="shared" si="6"/>
        <v>64.659838744322272</v>
      </c>
      <c r="J72" s="55">
        <f t="shared" si="6"/>
        <v>94.177541454287578</v>
      </c>
      <c r="K72" s="55">
        <f t="shared" si="6"/>
        <v>125.21518337704846</v>
      </c>
      <c r="L72" s="55">
        <f t="shared" si="6"/>
        <v>165.70478812843004</v>
      </c>
      <c r="M72" s="59">
        <f t="shared" si="6"/>
        <v>209.90883510729694</v>
      </c>
      <c r="N72" s="56"/>
    </row>
    <row r="73" spans="6:14" x14ac:dyDescent="0.15">
      <c r="F73" s="56"/>
      <c r="G73" s="57">
        <v>6500</v>
      </c>
      <c r="H73" s="58">
        <f t="shared" ref="H73:M85" si="7">IF(AND(H$3&lt;&gt;"-",$G73&lt;=$D$2),$G73/(H$3*$E$25)*$C$11/1000*60,"-")</f>
        <v>40.9541924418684</v>
      </c>
      <c r="I73" s="55">
        <f t="shared" si="7"/>
        <v>65.670148724702315</v>
      </c>
      <c r="J73" s="55">
        <f t="shared" si="7"/>
        <v>95.649065539510815</v>
      </c>
      <c r="K73" s="55">
        <f t="shared" si="7"/>
        <v>127.17167061731486</v>
      </c>
      <c r="L73" s="55">
        <f t="shared" si="7"/>
        <v>168.29392544293677</v>
      </c>
      <c r="M73" s="59">
        <f t="shared" si="7"/>
        <v>213.18866065584845</v>
      </c>
      <c r="N73" s="56"/>
    </row>
    <row r="74" spans="6:14" x14ac:dyDescent="0.15">
      <c r="F74" s="56"/>
      <c r="G74" s="60">
        <v>6600</v>
      </c>
      <c r="H74" s="58">
        <f t="shared" si="7"/>
        <v>41.584256940974058</v>
      </c>
      <c r="I74" s="55">
        <f t="shared" si="7"/>
        <v>66.680458705082344</v>
      </c>
      <c r="J74" s="55">
        <f t="shared" si="7"/>
        <v>97.120589624734066</v>
      </c>
      <c r="K74" s="55">
        <f t="shared" si="7"/>
        <v>129.12815785758119</v>
      </c>
      <c r="L74" s="55">
        <f t="shared" si="7"/>
        <v>170.8830627574435</v>
      </c>
      <c r="M74" s="59">
        <f t="shared" si="7"/>
        <v>216.46848620439994</v>
      </c>
      <c r="N74" s="56"/>
    </row>
    <row r="75" spans="6:14" x14ac:dyDescent="0.15">
      <c r="F75" s="56"/>
      <c r="G75" s="60">
        <v>6700</v>
      </c>
      <c r="H75" s="58">
        <f t="shared" si="7"/>
        <v>42.214321440079729</v>
      </c>
      <c r="I75" s="55">
        <f t="shared" si="7"/>
        <v>67.690768685462388</v>
      </c>
      <c r="J75" s="55">
        <f t="shared" si="7"/>
        <v>98.592113709957303</v>
      </c>
      <c r="K75" s="55">
        <f t="shared" si="7"/>
        <v>131.08464509784761</v>
      </c>
      <c r="L75" s="55">
        <f t="shared" si="7"/>
        <v>173.4722000719502</v>
      </c>
      <c r="M75" s="59">
        <f t="shared" si="7"/>
        <v>219.74831175295145</v>
      </c>
      <c r="N75" s="56"/>
    </row>
    <row r="76" spans="6:14" x14ac:dyDescent="0.15">
      <c r="F76" s="56"/>
      <c r="G76" s="60">
        <v>6800</v>
      </c>
      <c r="H76" s="58">
        <f t="shared" si="7"/>
        <v>42.844385939185393</v>
      </c>
      <c r="I76" s="55">
        <f t="shared" si="7"/>
        <v>68.701078665842417</v>
      </c>
      <c r="J76" s="55">
        <f t="shared" si="7"/>
        <v>100.06363779518054</v>
      </c>
      <c r="K76" s="55">
        <f t="shared" si="7"/>
        <v>133.04113233811398</v>
      </c>
      <c r="L76" s="55">
        <f t="shared" si="7"/>
        <v>176.06133738645693</v>
      </c>
      <c r="M76" s="59">
        <f t="shared" si="7"/>
        <v>223.02813730150299</v>
      </c>
      <c r="N76" s="56"/>
    </row>
    <row r="77" spans="6:14" x14ac:dyDescent="0.15">
      <c r="F77" s="56"/>
      <c r="G77" s="57">
        <v>6900</v>
      </c>
      <c r="H77" s="58">
        <f t="shared" si="7"/>
        <v>43.474450438291058</v>
      </c>
      <c r="I77" s="55">
        <f t="shared" si="7"/>
        <v>69.711388646222446</v>
      </c>
      <c r="J77" s="55">
        <f t="shared" si="7"/>
        <v>101.53516188040379</v>
      </c>
      <c r="K77" s="55">
        <f t="shared" si="7"/>
        <v>134.99761957838038</v>
      </c>
      <c r="L77" s="55">
        <f t="shared" si="7"/>
        <v>178.65047470096363</v>
      </c>
      <c r="M77" s="59">
        <f t="shared" si="7"/>
        <v>226.30796285005451</v>
      </c>
      <c r="N77" s="56"/>
    </row>
    <row r="78" spans="6:14" x14ac:dyDescent="0.15">
      <c r="F78" s="56"/>
      <c r="G78" s="60">
        <v>7000</v>
      </c>
      <c r="H78" s="58">
        <f t="shared" si="7"/>
        <v>44.104514937396736</v>
      </c>
      <c r="I78" s="55">
        <f t="shared" si="7"/>
        <v>70.721698626602503</v>
      </c>
      <c r="J78" s="55">
        <f t="shared" si="7"/>
        <v>103.00668596562704</v>
      </c>
      <c r="K78" s="55">
        <f t="shared" si="7"/>
        <v>136.95410681864678</v>
      </c>
      <c r="L78" s="55">
        <f t="shared" si="7"/>
        <v>181.23961201547036</v>
      </c>
      <c r="M78" s="59">
        <f t="shared" si="7"/>
        <v>229.58778839860602</v>
      </c>
      <c r="N78" s="56"/>
    </row>
    <row r="79" spans="6:14" x14ac:dyDescent="0.15">
      <c r="F79" s="56"/>
      <c r="G79" s="60">
        <v>7100</v>
      </c>
      <c r="H79" s="58">
        <f t="shared" si="7"/>
        <v>44.734579436502393</v>
      </c>
      <c r="I79" s="55">
        <f t="shared" si="7"/>
        <v>71.732008606982532</v>
      </c>
      <c r="J79" s="55">
        <f t="shared" si="7"/>
        <v>104.47821005085028</v>
      </c>
      <c r="K79" s="55">
        <f t="shared" si="7"/>
        <v>138.91059405891315</v>
      </c>
      <c r="L79" s="55">
        <f t="shared" si="7"/>
        <v>183.82874932997706</v>
      </c>
      <c r="M79" s="59">
        <f t="shared" si="7"/>
        <v>232.86761394715751</v>
      </c>
      <c r="N79" s="56"/>
    </row>
    <row r="80" spans="6:14" x14ac:dyDescent="0.15">
      <c r="G80" s="9">
        <v>7200</v>
      </c>
      <c r="H80" s="8">
        <f t="shared" si="7"/>
        <v>45.364643935608072</v>
      </c>
      <c r="I80" s="7">
        <f t="shared" si="7"/>
        <v>72.742318587362561</v>
      </c>
      <c r="J80" s="7">
        <f t="shared" si="7"/>
        <v>105.94973413607353</v>
      </c>
      <c r="K80" s="7">
        <f t="shared" si="7"/>
        <v>140.86708129917952</v>
      </c>
      <c r="L80" s="7">
        <f t="shared" si="7"/>
        <v>186.41788664448379</v>
      </c>
      <c r="M80" s="6">
        <f t="shared" si="7"/>
        <v>236.14743949570902</v>
      </c>
    </row>
    <row r="81" spans="7:13" x14ac:dyDescent="0.15">
      <c r="G81" s="10">
        <v>7300</v>
      </c>
      <c r="H81" s="8">
        <f t="shared" si="7"/>
        <v>45.994708434713736</v>
      </c>
      <c r="I81" s="7">
        <f t="shared" si="7"/>
        <v>73.75262856774259</v>
      </c>
      <c r="J81" s="7">
        <f t="shared" si="7"/>
        <v>107.42125822129677</v>
      </c>
      <c r="K81" s="7">
        <f t="shared" si="7"/>
        <v>142.82356853944592</v>
      </c>
      <c r="L81" s="7">
        <f t="shared" si="7"/>
        <v>189.00702395899052</v>
      </c>
      <c r="M81" s="6">
        <f t="shared" si="7"/>
        <v>239.42726504426054</v>
      </c>
    </row>
    <row r="82" spans="7:13" x14ac:dyDescent="0.15">
      <c r="G82" s="9">
        <v>7400</v>
      </c>
      <c r="H82" s="8">
        <f t="shared" si="7"/>
        <v>46.624772933819408</v>
      </c>
      <c r="I82" s="7">
        <f t="shared" si="7"/>
        <v>74.762938548122634</v>
      </c>
      <c r="J82" s="7">
        <f t="shared" si="7"/>
        <v>108.89278230652</v>
      </c>
      <c r="K82" s="7">
        <f t="shared" si="7"/>
        <v>144.78005577971226</v>
      </c>
      <c r="L82" s="7">
        <f t="shared" si="7"/>
        <v>191.59616127349722</v>
      </c>
      <c r="M82" s="6">
        <f t="shared" si="7"/>
        <v>242.70709059281205</v>
      </c>
    </row>
    <row r="83" spans="7:13" x14ac:dyDescent="0.15">
      <c r="G83" s="9">
        <v>7500</v>
      </c>
      <c r="H83" s="8">
        <f t="shared" si="7"/>
        <v>47.254837432925072</v>
      </c>
      <c r="I83" s="7">
        <f t="shared" si="7"/>
        <v>75.773248528502663</v>
      </c>
      <c r="J83" s="7">
        <f t="shared" si="7"/>
        <v>110.36430639174326</v>
      </c>
      <c r="K83" s="7">
        <f t="shared" si="7"/>
        <v>146.73654301997865</v>
      </c>
      <c r="L83" s="7">
        <f t="shared" si="7"/>
        <v>194.18529858800397</v>
      </c>
      <c r="M83" s="6">
        <f t="shared" si="7"/>
        <v>245.98691614136357</v>
      </c>
    </row>
    <row r="84" spans="7:13" x14ac:dyDescent="0.15">
      <c r="G84" s="9">
        <v>7600</v>
      </c>
      <c r="H84" s="8">
        <f t="shared" si="7"/>
        <v>47.884901932030736</v>
      </c>
      <c r="I84" s="7">
        <f t="shared" si="7"/>
        <v>76.783558508882706</v>
      </c>
      <c r="J84" s="7">
        <f t="shared" si="7"/>
        <v>111.83583047696649</v>
      </c>
      <c r="K84" s="7">
        <f t="shared" si="7"/>
        <v>148.69303026024502</v>
      </c>
      <c r="L84" s="7">
        <f t="shared" si="7"/>
        <v>196.77443590251067</v>
      </c>
      <c r="M84" s="6">
        <f t="shared" si="7"/>
        <v>249.26674168991508</v>
      </c>
    </row>
    <row r="85" spans="7:13" ht="14.25" thickBot="1" x14ac:dyDescent="0.2">
      <c r="G85" s="5">
        <v>7700</v>
      </c>
      <c r="H85" s="4">
        <f t="shared" si="7"/>
        <v>48.514966431136408</v>
      </c>
      <c r="I85" s="3">
        <f t="shared" si="7"/>
        <v>77.793868489262735</v>
      </c>
      <c r="J85" s="3">
        <f t="shared" si="7"/>
        <v>113.30735456218974</v>
      </c>
      <c r="K85" s="3">
        <f t="shared" si="7"/>
        <v>150.64951750051142</v>
      </c>
      <c r="L85" s="3">
        <f t="shared" si="7"/>
        <v>199.3635732170174</v>
      </c>
      <c r="M85" s="2">
        <f t="shared" si="7"/>
        <v>252.54656723846662</v>
      </c>
    </row>
  </sheetData>
  <mergeCells count="20">
    <mergeCell ref="B28:E28"/>
    <mergeCell ref="D16:E16"/>
    <mergeCell ref="B2:C2"/>
    <mergeCell ref="C10:E10"/>
    <mergeCell ref="C11:E11"/>
    <mergeCell ref="B10:B11"/>
    <mergeCell ref="D15:E15"/>
    <mergeCell ref="B14:B15"/>
    <mergeCell ref="D14:E14"/>
    <mergeCell ref="B8:B9"/>
    <mergeCell ref="C4:E4"/>
    <mergeCell ref="C8:E8"/>
    <mergeCell ref="C9:E9"/>
    <mergeCell ref="B27:E27"/>
    <mergeCell ref="G11:G12"/>
    <mergeCell ref="H5:M5"/>
    <mergeCell ref="C25:D25"/>
    <mergeCell ref="C19:C24"/>
    <mergeCell ref="C18:E18"/>
    <mergeCell ref="H11:M11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"/>
  <sheetViews>
    <sheetView workbookViewId="0">
      <selection activeCell="P19" sqref="P19"/>
    </sheetView>
  </sheetViews>
  <sheetFormatPr defaultRowHeight="13.5" x14ac:dyDescent="0.15"/>
  <cols>
    <col min="1" max="16384" width="9" style="1"/>
  </cols>
  <sheetData>
    <row r="6" ht="10.5" customHeight="1" x14ac:dyDescent="0.15"/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ギア比</vt:lpstr>
      <vt:lpstr>ギア比グラフ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2011-04-09T14:44:09Z</dcterms:created>
  <dcterms:modified xsi:type="dcterms:W3CDTF">2022-02-21T10:36:11Z</dcterms:modified>
</cp:coreProperties>
</file>